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7-201 Opravy MU 2017\Projekt\10-SKM-Oprava kanalizace kuchyně-Vinařská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0 v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 v2 Pol'!$A$1:$V$238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G42" i="1" s="1"/>
  <c r="F39" i="1"/>
  <c r="H39" i="1" s="1"/>
  <c r="H42" i="1" s="1"/>
  <c r="G228" i="12"/>
  <c r="AE228" i="12"/>
  <c r="AF228" i="12"/>
  <c r="G8" i="12"/>
  <c r="I8" i="12"/>
  <c r="K8" i="12"/>
  <c r="K7" i="12" s="1"/>
  <c r="M8" i="12"/>
  <c r="O8" i="12"/>
  <c r="Q8" i="12"/>
  <c r="U8" i="12"/>
  <c r="U7" i="12" s="1"/>
  <c r="G10" i="12"/>
  <c r="G7" i="12" s="1"/>
  <c r="I10" i="12"/>
  <c r="K10" i="12"/>
  <c r="M10" i="12"/>
  <c r="O10" i="12"/>
  <c r="O7" i="12" s="1"/>
  <c r="Q10" i="12"/>
  <c r="U10" i="12"/>
  <c r="G12" i="12"/>
  <c r="M12" i="12" s="1"/>
  <c r="I12" i="12"/>
  <c r="I7" i="12" s="1"/>
  <c r="K12" i="12"/>
  <c r="O12" i="12"/>
  <c r="Q12" i="12"/>
  <c r="Q7" i="12" s="1"/>
  <c r="U12" i="12"/>
  <c r="G14" i="12"/>
  <c r="M14" i="12" s="1"/>
  <c r="I14" i="12"/>
  <c r="K14" i="12"/>
  <c r="O14" i="12"/>
  <c r="Q14" i="12"/>
  <c r="U14" i="12"/>
  <c r="G16" i="12"/>
  <c r="I16" i="12"/>
  <c r="K16" i="12"/>
  <c r="M16" i="12"/>
  <c r="O16" i="12"/>
  <c r="Q16" i="12"/>
  <c r="U16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5" i="12"/>
  <c r="G24" i="12" s="1"/>
  <c r="I25" i="12"/>
  <c r="K25" i="12"/>
  <c r="M25" i="12"/>
  <c r="O25" i="12"/>
  <c r="O24" i="12" s="1"/>
  <c r="Q25" i="12"/>
  <c r="U25" i="12"/>
  <c r="G28" i="12"/>
  <c r="M28" i="12" s="1"/>
  <c r="I28" i="12"/>
  <c r="I24" i="12" s="1"/>
  <c r="K28" i="12"/>
  <c r="O28" i="12"/>
  <c r="Q28" i="12"/>
  <c r="Q24" i="12" s="1"/>
  <c r="U28" i="12"/>
  <c r="G29" i="12"/>
  <c r="M29" i="12" s="1"/>
  <c r="I29" i="12"/>
  <c r="K29" i="12"/>
  <c r="O29" i="12"/>
  <c r="Q29" i="12"/>
  <c r="U29" i="12"/>
  <c r="U24" i="12" s="1"/>
  <c r="G31" i="12"/>
  <c r="I31" i="12"/>
  <c r="K31" i="12"/>
  <c r="K24" i="12" s="1"/>
  <c r="M31" i="12"/>
  <c r="O31" i="12"/>
  <c r="Q31" i="12"/>
  <c r="U31" i="12"/>
  <c r="G33" i="12"/>
  <c r="K33" i="12"/>
  <c r="U33" i="12"/>
  <c r="G34" i="12"/>
  <c r="M34" i="12" s="1"/>
  <c r="M33" i="12" s="1"/>
  <c r="I34" i="12"/>
  <c r="I33" i="12" s="1"/>
  <c r="K34" i="12"/>
  <c r="O34" i="12"/>
  <c r="O33" i="12" s="1"/>
  <c r="Q34" i="12"/>
  <c r="Q33" i="12" s="1"/>
  <c r="U34" i="12"/>
  <c r="G36" i="12"/>
  <c r="I36" i="12"/>
  <c r="K36" i="12"/>
  <c r="O36" i="12"/>
  <c r="Q36" i="12"/>
  <c r="G37" i="12"/>
  <c r="I37" i="12"/>
  <c r="K37" i="12"/>
  <c r="M37" i="12"/>
  <c r="M36" i="12" s="1"/>
  <c r="O37" i="12"/>
  <c r="Q37" i="12"/>
  <c r="U37" i="12"/>
  <c r="U36" i="12" s="1"/>
  <c r="G38" i="12"/>
  <c r="G39" i="12"/>
  <c r="M39" i="12" s="1"/>
  <c r="I39" i="12"/>
  <c r="I38" i="12" s="1"/>
  <c r="K39" i="12"/>
  <c r="O39" i="12"/>
  <c r="Q39" i="12"/>
  <c r="Q38" i="12" s="1"/>
  <c r="U39" i="12"/>
  <c r="G41" i="12"/>
  <c r="M41" i="12" s="1"/>
  <c r="I41" i="12"/>
  <c r="K41" i="12"/>
  <c r="K38" i="12" s="1"/>
  <c r="O41" i="12"/>
  <c r="Q41" i="12"/>
  <c r="U41" i="12"/>
  <c r="U38" i="12" s="1"/>
  <c r="G63" i="12"/>
  <c r="I63" i="12"/>
  <c r="K63" i="12"/>
  <c r="M63" i="12"/>
  <c r="O63" i="12"/>
  <c r="Q63" i="12"/>
  <c r="U63" i="12"/>
  <c r="G78" i="12"/>
  <c r="M78" i="12" s="1"/>
  <c r="I78" i="12"/>
  <c r="K78" i="12"/>
  <c r="O78" i="12"/>
  <c r="O38" i="12" s="1"/>
  <c r="Q78" i="12"/>
  <c r="U78" i="12"/>
  <c r="G81" i="12"/>
  <c r="I81" i="12"/>
  <c r="O81" i="12"/>
  <c r="Q81" i="12"/>
  <c r="G82" i="12"/>
  <c r="M82" i="12" s="1"/>
  <c r="M81" i="12" s="1"/>
  <c r="I82" i="12"/>
  <c r="K82" i="12"/>
  <c r="K81" i="12" s="1"/>
  <c r="O82" i="12"/>
  <c r="Q82" i="12"/>
  <c r="U82" i="12"/>
  <c r="U81" i="12" s="1"/>
  <c r="G84" i="12"/>
  <c r="M84" i="12" s="1"/>
  <c r="M83" i="12" s="1"/>
  <c r="I84" i="12"/>
  <c r="K84" i="12"/>
  <c r="O84" i="12"/>
  <c r="O83" i="12" s="1"/>
  <c r="Q84" i="12"/>
  <c r="U84" i="12"/>
  <c r="G86" i="12"/>
  <c r="M86" i="12" s="1"/>
  <c r="I86" i="12"/>
  <c r="I83" i="12" s="1"/>
  <c r="K86" i="12"/>
  <c r="O86" i="12"/>
  <c r="Q86" i="12"/>
  <c r="Q83" i="12" s="1"/>
  <c r="U86" i="12"/>
  <c r="G88" i="12"/>
  <c r="M88" i="12" s="1"/>
  <c r="I88" i="12"/>
  <c r="K88" i="12"/>
  <c r="K83" i="12" s="1"/>
  <c r="O88" i="12"/>
  <c r="Q88" i="12"/>
  <c r="U88" i="12"/>
  <c r="U83" i="12" s="1"/>
  <c r="G91" i="12"/>
  <c r="I91" i="12"/>
  <c r="K91" i="12"/>
  <c r="M91" i="12"/>
  <c r="O91" i="12"/>
  <c r="Q91" i="12"/>
  <c r="U91" i="12"/>
  <c r="G94" i="12"/>
  <c r="M94" i="12" s="1"/>
  <c r="I94" i="12"/>
  <c r="K94" i="12"/>
  <c r="O94" i="12"/>
  <c r="Q94" i="12"/>
  <c r="U94" i="12"/>
  <c r="G98" i="12"/>
  <c r="M98" i="12" s="1"/>
  <c r="I98" i="12"/>
  <c r="K98" i="12"/>
  <c r="O98" i="12"/>
  <c r="Q98" i="12"/>
  <c r="U98" i="12"/>
  <c r="G100" i="12"/>
  <c r="M100" i="12" s="1"/>
  <c r="I100" i="12"/>
  <c r="K100" i="12"/>
  <c r="O100" i="12"/>
  <c r="Q100" i="12"/>
  <c r="U100" i="12"/>
  <c r="G103" i="12"/>
  <c r="I103" i="12"/>
  <c r="K103" i="12"/>
  <c r="M103" i="12"/>
  <c r="O103" i="12"/>
  <c r="Q103" i="12"/>
  <c r="U103" i="12"/>
  <c r="G106" i="12"/>
  <c r="M106" i="12" s="1"/>
  <c r="I106" i="12"/>
  <c r="K106" i="12"/>
  <c r="O106" i="12"/>
  <c r="Q106" i="12"/>
  <c r="U106" i="12"/>
  <c r="G109" i="12"/>
  <c r="M109" i="12" s="1"/>
  <c r="I109" i="12"/>
  <c r="K109" i="12"/>
  <c r="O109" i="12"/>
  <c r="Q109" i="12"/>
  <c r="U109" i="12"/>
  <c r="G111" i="12"/>
  <c r="M111" i="12" s="1"/>
  <c r="I111" i="12"/>
  <c r="K111" i="12"/>
  <c r="O111" i="12"/>
  <c r="Q111" i="12"/>
  <c r="U111" i="12"/>
  <c r="G114" i="12"/>
  <c r="I114" i="12"/>
  <c r="K114" i="12"/>
  <c r="M114" i="12"/>
  <c r="O114" i="12"/>
  <c r="Q114" i="12"/>
  <c r="U114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K121" i="12"/>
  <c r="U121" i="12"/>
  <c r="G122" i="12"/>
  <c r="I122" i="12"/>
  <c r="K122" i="12"/>
  <c r="M122" i="12"/>
  <c r="O122" i="12"/>
  <c r="Q122" i="12"/>
  <c r="U122" i="12"/>
  <c r="G126" i="12"/>
  <c r="G121" i="12" s="1"/>
  <c r="I126" i="12"/>
  <c r="K126" i="12"/>
  <c r="O126" i="12"/>
  <c r="O121" i="12" s="1"/>
  <c r="Q126" i="12"/>
  <c r="U126" i="12"/>
  <c r="G131" i="12"/>
  <c r="M131" i="12" s="1"/>
  <c r="I131" i="12"/>
  <c r="I121" i="12" s="1"/>
  <c r="K131" i="12"/>
  <c r="O131" i="12"/>
  <c r="Q131" i="12"/>
  <c r="Q121" i="12" s="1"/>
  <c r="U131" i="12"/>
  <c r="G133" i="12"/>
  <c r="I133" i="12"/>
  <c r="K133" i="12"/>
  <c r="M133" i="12"/>
  <c r="O133" i="12"/>
  <c r="Q133" i="12"/>
  <c r="U133" i="12"/>
  <c r="G135" i="12"/>
  <c r="G132" i="12" s="1"/>
  <c r="I135" i="12"/>
  <c r="K135" i="12"/>
  <c r="O135" i="12"/>
  <c r="O132" i="12" s="1"/>
  <c r="Q135" i="12"/>
  <c r="U135" i="12"/>
  <c r="G137" i="12"/>
  <c r="M137" i="12" s="1"/>
  <c r="I137" i="12"/>
  <c r="I132" i="12" s="1"/>
  <c r="K137" i="12"/>
  <c r="O137" i="12"/>
  <c r="Q137" i="12"/>
  <c r="Q132" i="12" s="1"/>
  <c r="U137" i="12"/>
  <c r="G139" i="12"/>
  <c r="M139" i="12" s="1"/>
  <c r="I139" i="12"/>
  <c r="K139" i="12"/>
  <c r="O139" i="12"/>
  <c r="Q139" i="12"/>
  <c r="U139" i="12"/>
  <c r="U132" i="12" s="1"/>
  <c r="G145" i="12"/>
  <c r="I145" i="12"/>
  <c r="K145" i="12"/>
  <c r="M145" i="12"/>
  <c r="O145" i="12"/>
  <c r="Q145" i="12"/>
  <c r="U145" i="12"/>
  <c r="G147" i="12"/>
  <c r="M147" i="12" s="1"/>
  <c r="I147" i="12"/>
  <c r="K147" i="12"/>
  <c r="O147" i="12"/>
  <c r="Q147" i="12"/>
  <c r="U147" i="12"/>
  <c r="G149" i="12"/>
  <c r="M149" i="12" s="1"/>
  <c r="I149" i="12"/>
  <c r="K149" i="12"/>
  <c r="O149" i="12"/>
  <c r="Q149" i="12"/>
  <c r="U149" i="12"/>
  <c r="G151" i="12"/>
  <c r="M151" i="12" s="1"/>
  <c r="I151" i="12"/>
  <c r="K151" i="12"/>
  <c r="K132" i="12" s="1"/>
  <c r="O151" i="12"/>
  <c r="Q151" i="12"/>
  <c r="U151" i="12"/>
  <c r="G153" i="12"/>
  <c r="I153" i="12"/>
  <c r="K153" i="12"/>
  <c r="M153" i="12"/>
  <c r="O153" i="12"/>
  <c r="Q153" i="12"/>
  <c r="U153" i="12"/>
  <c r="G155" i="12"/>
  <c r="M155" i="12" s="1"/>
  <c r="I155" i="12"/>
  <c r="K155" i="12"/>
  <c r="O155" i="12"/>
  <c r="Q155" i="12"/>
  <c r="U155" i="12"/>
  <c r="G157" i="12"/>
  <c r="M157" i="12" s="1"/>
  <c r="I157" i="12"/>
  <c r="K157" i="12"/>
  <c r="O157" i="12"/>
  <c r="Q157" i="12"/>
  <c r="U157" i="12"/>
  <c r="G159" i="12"/>
  <c r="M159" i="12" s="1"/>
  <c r="I159" i="12"/>
  <c r="K159" i="12"/>
  <c r="O159" i="12"/>
  <c r="Q159" i="12"/>
  <c r="U159" i="12"/>
  <c r="G161" i="12"/>
  <c r="I161" i="12"/>
  <c r="K161" i="12"/>
  <c r="M161" i="12"/>
  <c r="O161" i="12"/>
  <c r="Q161" i="12"/>
  <c r="U161" i="12"/>
  <c r="G163" i="12"/>
  <c r="M163" i="12" s="1"/>
  <c r="I163" i="12"/>
  <c r="K163" i="12"/>
  <c r="O163" i="12"/>
  <c r="Q163" i="12"/>
  <c r="U163" i="12"/>
  <c r="G165" i="12"/>
  <c r="M165" i="12" s="1"/>
  <c r="I165" i="12"/>
  <c r="K165" i="12"/>
  <c r="O165" i="12"/>
  <c r="Q165" i="12"/>
  <c r="U165" i="12"/>
  <c r="G167" i="12"/>
  <c r="M167" i="12" s="1"/>
  <c r="I167" i="12"/>
  <c r="K167" i="12"/>
  <c r="O167" i="12"/>
  <c r="Q167" i="12"/>
  <c r="U167" i="12"/>
  <c r="G169" i="12"/>
  <c r="I169" i="12"/>
  <c r="K169" i="12"/>
  <c r="M169" i="12"/>
  <c r="O169" i="12"/>
  <c r="Q169" i="12"/>
  <c r="U169" i="12"/>
  <c r="G171" i="12"/>
  <c r="M171" i="12" s="1"/>
  <c r="I171" i="12"/>
  <c r="K171" i="12"/>
  <c r="O171" i="12"/>
  <c r="Q171" i="12"/>
  <c r="U171" i="12"/>
  <c r="G173" i="12"/>
  <c r="M173" i="12" s="1"/>
  <c r="I173" i="12"/>
  <c r="K173" i="12"/>
  <c r="O173" i="12"/>
  <c r="Q173" i="12"/>
  <c r="U173" i="12"/>
  <c r="G175" i="12"/>
  <c r="M175" i="12" s="1"/>
  <c r="I175" i="12"/>
  <c r="K175" i="12"/>
  <c r="O175" i="12"/>
  <c r="Q175" i="12"/>
  <c r="U175" i="12"/>
  <c r="G177" i="12"/>
  <c r="I177" i="12"/>
  <c r="K177" i="12"/>
  <c r="M177" i="12"/>
  <c r="O177" i="12"/>
  <c r="Q177" i="12"/>
  <c r="U177" i="12"/>
  <c r="G179" i="12"/>
  <c r="M179" i="12" s="1"/>
  <c r="I179" i="12"/>
  <c r="K179" i="12"/>
  <c r="O179" i="12"/>
  <c r="Q179" i="12"/>
  <c r="U179" i="12"/>
  <c r="G181" i="12"/>
  <c r="M181" i="12" s="1"/>
  <c r="I181" i="12"/>
  <c r="K181" i="12"/>
  <c r="O181" i="12"/>
  <c r="Q181" i="12"/>
  <c r="U181" i="12"/>
  <c r="G183" i="12"/>
  <c r="I183" i="12"/>
  <c r="K183" i="12"/>
  <c r="M183" i="12"/>
  <c r="O183" i="12"/>
  <c r="Q183" i="12"/>
  <c r="U183" i="12"/>
  <c r="G185" i="12"/>
  <c r="I185" i="12"/>
  <c r="K185" i="12"/>
  <c r="M185" i="12"/>
  <c r="O185" i="12"/>
  <c r="Q185" i="12"/>
  <c r="U185" i="12"/>
  <c r="G187" i="12"/>
  <c r="M187" i="12" s="1"/>
  <c r="I187" i="12"/>
  <c r="K187" i="12"/>
  <c r="O187" i="12"/>
  <c r="Q187" i="12"/>
  <c r="U187" i="12"/>
  <c r="G189" i="12"/>
  <c r="M189" i="12" s="1"/>
  <c r="I189" i="12"/>
  <c r="K189" i="12"/>
  <c r="O189" i="12"/>
  <c r="Q189" i="12"/>
  <c r="U189" i="12"/>
  <c r="K190" i="12"/>
  <c r="U190" i="12"/>
  <c r="G191" i="12"/>
  <c r="I191" i="12"/>
  <c r="K191" i="12"/>
  <c r="M191" i="12"/>
  <c r="O191" i="12"/>
  <c r="Q191" i="12"/>
  <c r="U191" i="12"/>
  <c r="G193" i="12"/>
  <c r="G190" i="12" s="1"/>
  <c r="I193" i="12"/>
  <c r="K193" i="12"/>
  <c r="O193" i="12"/>
  <c r="O190" i="12" s="1"/>
  <c r="Q193" i="12"/>
  <c r="U193" i="12"/>
  <c r="G195" i="12"/>
  <c r="M195" i="12" s="1"/>
  <c r="I195" i="12"/>
  <c r="I190" i="12" s="1"/>
  <c r="K195" i="12"/>
  <c r="O195" i="12"/>
  <c r="Q195" i="12"/>
  <c r="Q190" i="12" s="1"/>
  <c r="U195" i="12"/>
  <c r="U196" i="12"/>
  <c r="G197" i="12"/>
  <c r="I197" i="12"/>
  <c r="K197" i="12"/>
  <c r="M197" i="12"/>
  <c r="O197" i="12"/>
  <c r="Q197" i="12"/>
  <c r="U197" i="12"/>
  <c r="G210" i="12"/>
  <c r="G196" i="12" s="1"/>
  <c r="I210" i="12"/>
  <c r="K210" i="12"/>
  <c r="O210" i="12"/>
  <c r="O196" i="12" s="1"/>
  <c r="Q210" i="12"/>
  <c r="U210" i="12"/>
  <c r="G212" i="12"/>
  <c r="M212" i="12" s="1"/>
  <c r="I212" i="12"/>
  <c r="I196" i="12" s="1"/>
  <c r="K212" i="12"/>
  <c r="O212" i="12"/>
  <c r="Q212" i="12"/>
  <c r="Q196" i="12" s="1"/>
  <c r="U212" i="12"/>
  <c r="G214" i="12"/>
  <c r="M214" i="12" s="1"/>
  <c r="I214" i="12"/>
  <c r="K214" i="12"/>
  <c r="K196" i="12" s="1"/>
  <c r="O214" i="12"/>
  <c r="Q214" i="12"/>
  <c r="U214" i="12"/>
  <c r="G216" i="12"/>
  <c r="I216" i="12"/>
  <c r="K216" i="12"/>
  <c r="M216" i="12"/>
  <c r="O216" i="12"/>
  <c r="Q216" i="12"/>
  <c r="U216" i="12"/>
  <c r="G217" i="12"/>
  <c r="O217" i="12"/>
  <c r="G218" i="12"/>
  <c r="M218" i="12" s="1"/>
  <c r="I218" i="12"/>
  <c r="I217" i="12" s="1"/>
  <c r="K218" i="12"/>
  <c r="O218" i="12"/>
  <c r="Q218" i="12"/>
  <c r="Q217" i="12" s="1"/>
  <c r="U218" i="12"/>
  <c r="G219" i="12"/>
  <c r="I219" i="12"/>
  <c r="K219" i="12"/>
  <c r="K217" i="12" s="1"/>
  <c r="M219" i="12"/>
  <c r="O219" i="12"/>
  <c r="Q219" i="12"/>
  <c r="U219" i="12"/>
  <c r="U217" i="12" s="1"/>
  <c r="G220" i="12"/>
  <c r="I220" i="12"/>
  <c r="K220" i="12"/>
  <c r="M220" i="12"/>
  <c r="O220" i="12"/>
  <c r="Q220" i="12"/>
  <c r="U220" i="12"/>
  <c r="G221" i="12"/>
  <c r="M221" i="12" s="1"/>
  <c r="I221" i="12"/>
  <c r="K221" i="12"/>
  <c r="O221" i="12"/>
  <c r="Q221" i="12"/>
  <c r="U221" i="12"/>
  <c r="G222" i="12"/>
  <c r="M222" i="12" s="1"/>
  <c r="I222" i="12"/>
  <c r="K222" i="12"/>
  <c r="O222" i="12"/>
  <c r="Q222" i="12"/>
  <c r="U222" i="12"/>
  <c r="G223" i="12"/>
  <c r="M223" i="12" s="1"/>
  <c r="I223" i="12"/>
  <c r="K223" i="12"/>
  <c r="O223" i="12"/>
  <c r="Q223" i="12"/>
  <c r="U223" i="12"/>
  <c r="G224" i="12"/>
  <c r="I224" i="12"/>
  <c r="K224" i="12"/>
  <c r="M224" i="12"/>
  <c r="O224" i="12"/>
  <c r="Q224" i="12"/>
  <c r="U224" i="12"/>
  <c r="G225" i="12"/>
  <c r="K225" i="12"/>
  <c r="M225" i="12"/>
  <c r="O225" i="12"/>
  <c r="U225" i="12"/>
  <c r="G226" i="12"/>
  <c r="I226" i="12"/>
  <c r="I225" i="12" s="1"/>
  <c r="K226" i="12"/>
  <c r="M226" i="12"/>
  <c r="O226" i="12"/>
  <c r="Q226" i="12"/>
  <c r="Q225" i="12" s="1"/>
  <c r="U226" i="12"/>
  <c r="I20" i="1"/>
  <c r="I19" i="1"/>
  <c r="I18" i="1"/>
  <c r="I17" i="1"/>
  <c r="I16" i="1"/>
  <c r="G27" i="1"/>
  <c r="F42" i="1"/>
  <c r="G23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I62" i="1" l="1"/>
  <c r="J61" i="1" s="1"/>
  <c r="G28" i="1"/>
  <c r="G25" i="1"/>
  <c r="G26" i="1" s="1"/>
  <c r="G24" i="1"/>
  <c r="M24" i="12"/>
  <c r="M132" i="12"/>
  <c r="M217" i="12"/>
  <c r="M7" i="12"/>
  <c r="M38" i="12"/>
  <c r="G83" i="12"/>
  <c r="M210" i="12"/>
  <c r="M196" i="12" s="1"/>
  <c r="M135" i="12"/>
  <c r="M193" i="12"/>
  <c r="M190" i="12" s="1"/>
  <c r="M126" i="12"/>
  <c r="M121" i="12" s="1"/>
  <c r="I21" i="1"/>
  <c r="J51" i="1"/>
  <c r="J55" i="1"/>
  <c r="J54" i="1"/>
  <c r="J52" i="1"/>
  <c r="J56" i="1"/>
  <c r="J60" i="1"/>
  <c r="J50" i="1"/>
  <c r="J58" i="1"/>
  <c r="J49" i="1"/>
  <c r="J53" i="1"/>
  <c r="J57" i="1"/>
  <c r="I39" i="1"/>
  <c r="I42" i="1" s="1"/>
  <c r="J59" i="1" l="1"/>
  <c r="G29" i="1"/>
  <c r="J62" i="1"/>
  <c r="J41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<sst xmlns="http://schemas.openxmlformats.org/spreadsheetml/2006/main" count="924" uniqueCount="404">
  <si>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</si>
  <si>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</si>
  <si>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</si>
  <si>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</si>
  <si>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</si>
  <si>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</si>
  <si>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</si>
  <si>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</si>
  <si>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</si>
  <si>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</si>
  <si>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</si>
  <si>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</si>
  <si>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</si>
  <si>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</si>
  <si>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</si>
  <si>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</si>
  <si>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</si>
  <si>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</si>
  <si>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</si>
  <si>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</si>
  <si>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</si>
  <si>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</si>
  <si>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</si>
  <si>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</si>
  <si>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</si>
  <si>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</si>
  <si>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</si>
  <si>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</si>
  <si>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</si>
  <si>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</si>
  <si>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</si>
  <si>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</si>
  <si>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</si>
  <si>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</si>
  <si>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</si>
  <si>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</si>
  <si>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</si>
  <si>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</si>
  <si>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</si>
  <si>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</si>
  <si>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</si>
  <si>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</si>
  <si>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</si>
  <si>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v2</t>
  </si>
  <si>
    <t>(SKM) VINAŘSKÁ 499/5, BRNO</t>
  </si>
  <si>
    <t>10</t>
  </si>
  <si>
    <t>(SKM) OPRAVA KANALIZACE A PODLAH V KUCHYNI</t>
  </si>
  <si>
    <t>Objekt:</t>
  </si>
  <si>
    <t>Rozpočet:</t>
  </si>
  <si>
    <t>Z 17-201</t>
  </si>
  <si>
    <t>Opravy MU 2017</t>
  </si>
  <si>
    <t>Stavba</t>
  </si>
  <si>
    <t>Celkem za stavbu</t>
  </si>
  <si>
    <t>CZK</t>
  </si>
  <si>
    <t>Rekapitulace dílů</t>
  </si>
  <si>
    <t>Typ dílu</t>
  </si>
  <si>
    <t>6</t>
  </si>
  <si>
    <t>Úpravy povrchu, podlahy</t>
  </si>
  <si>
    <t>8</t>
  </si>
  <si>
    <t>Trubní vedení</t>
  </si>
  <si>
    <t>9</t>
  </si>
  <si>
    <t>Ostatní konstrukce, bourání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</si>
  <si>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</si>
  <si>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</si>
  <si>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</si>
  <si>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</si>
  <si>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</si>
  <si>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</si>
  <si>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63</t>
  </si>
  <si>
    <t>Podlahy z dlaždic a obklady</t>
  </si>
  <si>
    <t>711</t>
  </si>
  <si>
    <t>Izolace proti vodě</t>
  </si>
  <si>
    <t>721</t>
  </si>
  <si>
    <t>Vnitřní kanalizace</t>
  </si>
  <si>
    <t>766</t>
  </si>
  <si>
    <t>Konstrukce truhlářské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</si>
  <si>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</si>
  <si>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</si>
  <si>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</si>
  <si>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</si>
  <si>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</si>
  <si>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</si>
  <si>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</si>
  <si>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</si>
  <si>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</si>
  <si>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</si>
  <si>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</si>
  <si>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</si>
  <si>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</si>
  <si>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</si>
  <si>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</si>
  <si>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</si>
  <si>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</si>
  <si>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</si>
  <si>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</si>
  <si>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</si>
  <si>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</si>
  <si>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</si>
  <si>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</si>
  <si>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</si>
  <si>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</si>
  <si>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</si>
  <si>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</si>
  <si>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</si>
  <si>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</si>
  <si>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</si>
  <si>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</si>
  <si>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</si>
  <si>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632451136R00</t>
  </si>
  <si>
    <t>Potěr pískocementový hlazený dřev. hlad. tl. 50 mm</t>
  </si>
  <si>
    <t>m2</t>
  </si>
  <si>
    <t>801-1</t>
  </si>
  <si>
    <t>RTS 17/ I</t>
  </si>
  <si>
    <t>POL1_</t>
  </si>
  <si>
    <t>Položka pořadí 4 : 64.50000</t>
  </si>
  <si>
    <t>VV</t>
  </si>
  <si>
    <t>965043341RT1</t>
  </si>
  <si>
    <t>Bourání podkladů bet., potěr tl. 10 cm, nad 4 m2, ručně mazanina tl. 5 - 8 cm s potěrem</t>
  </si>
  <si>
    <t>m3</t>
  </si>
  <si>
    <t>801-3</t>
  </si>
  <si>
    <t>Položka pořadí 4 : 64.50000*0,05</t>
  </si>
  <si>
    <t>965048515R00</t>
  </si>
  <si>
    <t>Broušení betonových povrchů do tl. 5 mm</t>
  </si>
  <si>
    <t>965081712RT1</t>
  </si>
  <si>
    <t>Bourání dlažeb keramických tl.10 mm, pl. do 1 m2, ručně, dlaždice keramické</t>
  </si>
  <si>
    <t>plošná dlažba : 64,5</t>
  </si>
  <si>
    <t>771101210R00</t>
  </si>
  <si>
    <t>Penetrace podkladu pod dlažby</t>
  </si>
  <si>
    <t>800-771</t>
  </si>
  <si>
    <t>POL1_7</t>
  </si>
  <si>
    <t>771212112R00</t>
  </si>
  <si>
    <t>Kladení dlažby keramické do TM, vel. do 200x200 mm</t>
  </si>
  <si>
    <t>781479705R00</t>
  </si>
  <si>
    <t>Přípl.za spárovací hmotu - plošně</t>
  </si>
  <si>
    <t>597623073RX</t>
  </si>
  <si>
    <t>Protiskluzová dlažba R10  (dle spec. TZ), s reliefem/profilací povrchu, prořez 15%</t>
  </si>
  <si>
    <t>Vlastní</t>
  </si>
  <si>
    <t>POL3_</t>
  </si>
  <si>
    <t>Položka pořadí 4 : 64.50000*1,15</t>
  </si>
  <si>
    <t>892855112R00</t>
  </si>
  <si>
    <t>Kontrola kanalizace TV kamerou do 50 m</t>
  </si>
  <si>
    <t>m</t>
  </si>
  <si>
    <t>827-1</t>
  </si>
  <si>
    <t>25+19+17+5+12+21</t>
  </si>
  <si>
    <t>napojení z šachet a čist kusů : 30</t>
  </si>
  <si>
    <t>721300922R00</t>
  </si>
  <si>
    <t>Pročištění ležatých svodů do DN 300</t>
  </si>
  <si>
    <t>800-721</t>
  </si>
  <si>
    <t>892855112R0X</t>
  </si>
  <si>
    <t>Vytýčení vedení kanalizace a pročištění trasy</t>
  </si>
  <si>
    <t>Položka pořadí 9 : 129.00000</t>
  </si>
  <si>
    <t>12970    OA0</t>
  </si>
  <si>
    <t>ČIŠTĚNÍ KANALIZAČNÍCH ŠACHET</t>
  </si>
  <si>
    <t>kus</t>
  </si>
  <si>
    <t>OTSKP</t>
  </si>
  <si>
    <t>POL2_</t>
  </si>
  <si>
    <t>06,08,09,10,11 : 7</t>
  </si>
  <si>
    <t>619991011U0X</t>
  </si>
  <si>
    <t>Zakrytí konstrukcí fólie+páska</t>
  </si>
  <si>
    <t>POL1_1</t>
  </si>
  <si>
    <t>2*17+5*7+3*6</t>
  </si>
  <si>
    <t>952901111V01</t>
  </si>
  <si>
    <t>Vyčištění budov o výšce podlaží do 4 m po menších</t>
  </si>
  <si>
    <t>961044111R00</t>
  </si>
  <si>
    <t>Bourání základů z betonu prostého, jímky</t>
  </si>
  <si>
    <t>06,08,09,10,11 : 0,4*0,4*0,5*7</t>
  </si>
  <si>
    <t>965043321RT1</t>
  </si>
  <si>
    <t>Bourání podkladů bet., potěr, tl, 10 cm, pl. 1 m2, mazanina tl. 5 - 8 cm s potěrem</t>
  </si>
  <si>
    <t>51 : 2,5*0,08+2,6*0,15</t>
  </si>
  <si>
    <t>52 : 3,3*0,05</t>
  </si>
  <si>
    <t>53 : 1,9*0,08+2,6*0,15</t>
  </si>
  <si>
    <t>54 : 2,8*0,05</t>
  </si>
  <si>
    <t>55 : 0,1*(3,7+1,9+8,8+4,3+3,0)</t>
  </si>
  <si>
    <t>55 výdej : (8,7+3,9)*0,15</t>
  </si>
  <si>
    <t>56 : 1,4*0,15</t>
  </si>
  <si>
    <t>57 : 0,4*0,15</t>
  </si>
  <si>
    <t>58 : 3,4*0,15</t>
  </si>
  <si>
    <t>59 : 3,3*0,15</t>
  </si>
  <si>
    <t>60 : 1,5*0,15</t>
  </si>
  <si>
    <t>61 : 1,4*0,15</t>
  </si>
  <si>
    <t>62 : 0,6*0,15</t>
  </si>
  <si>
    <t>62 výdej : 4,6*0,15</t>
  </si>
  <si>
    <t>63 : 0,8*0,15</t>
  </si>
  <si>
    <t>65 : 0,8*0,15</t>
  </si>
  <si>
    <t>02 : (0,6+0,3)*0,15*5</t>
  </si>
  <si>
    <t>02 výdej-spád : 5*1*0,15</t>
  </si>
  <si>
    <t>02 výdej : 0,6*4*0,15</t>
  </si>
  <si>
    <t>05 : 0,6*0,1*2</t>
  </si>
  <si>
    <t>14 : 0,5*0,1*2</t>
  </si>
  <si>
    <t>55 : 3,7+1,9+8,8+4,3+3,0</t>
  </si>
  <si>
    <t>55 výdej : 8,7+3,9</t>
  </si>
  <si>
    <t>56 : 3,7</t>
  </si>
  <si>
    <t>57 : 1,9</t>
  </si>
  <si>
    <t>58 : 8,8</t>
  </si>
  <si>
    <t>60 : 4,3</t>
  </si>
  <si>
    <t>62 výdej : 4,6</t>
  </si>
  <si>
    <t>63 : 3,0</t>
  </si>
  <si>
    <t>65 : 3,3</t>
  </si>
  <si>
    <t>02 : 0,6*5</t>
  </si>
  <si>
    <t>02 výdej : 0,6*4</t>
  </si>
  <si>
    <t>02 výdej-spád : 5*1</t>
  </si>
  <si>
    <t>05 : 0,6*2</t>
  </si>
  <si>
    <t>14 : 0,5*2</t>
  </si>
  <si>
    <t>965081812RT1</t>
  </si>
  <si>
    <t>Bourání dlažeb terac. tl.do 30 mm, pl. 1 m2</t>
  </si>
  <si>
    <t>52 : 3,3+2,6</t>
  </si>
  <si>
    <t>54 : 2,8+2,6</t>
  </si>
  <si>
    <t>999281111R00</t>
  </si>
  <si>
    <t>Přesun hmot pro opravy a údržbu do výšky 25 m</t>
  </si>
  <si>
    <t>t</t>
  </si>
  <si>
    <t>801-4</t>
  </si>
  <si>
    <t>POL7_</t>
  </si>
  <si>
    <t>279311115R00</t>
  </si>
  <si>
    <t>Postupná oprava dobetonováním zákl. zdiva  C 20/25</t>
  </si>
  <si>
    <t>Položka pořadí 15 : 0.56000</t>
  </si>
  <si>
    <t>631312141R00</t>
  </si>
  <si>
    <t>Doplnění rýh betonem v dosavadních mazaninách</t>
  </si>
  <si>
    <t>Položka pořadí 16 : 10.23200</t>
  </si>
  <si>
    <t>632451121R00</t>
  </si>
  <si>
    <t>Potěr pískocementový hlazený dřev. hlad. tl. 20 mm</t>
  </si>
  <si>
    <t>Položka pořadí 18 : 11.30000</t>
  </si>
  <si>
    <t>Položka pořadí 17 : 76.50000</t>
  </si>
  <si>
    <t>01 žlab : 2,5+15,8*0,1</t>
  </si>
  <si>
    <t>02 žlab : 1,9+12,8*0,1</t>
  </si>
  <si>
    <t>771230211R00</t>
  </si>
  <si>
    <t>Kladení dlažby teracové do TM, vel. 300 x 300 mm</t>
  </si>
  <si>
    <t>Položka pořadí 24 : 83.76000</t>
  </si>
  <si>
    <t>Položka pořadí 25 : 11.30000</t>
  </si>
  <si>
    <t>216904112R0X</t>
  </si>
  <si>
    <t>Očištění tlakovou vodou ploch podlahy</t>
  </si>
  <si>
    <t>zázem 01,02 : 8,4+7,3</t>
  </si>
  <si>
    <t>632442411R0X</t>
  </si>
  <si>
    <t>Potěr cem.ve spádu,do 100 m2, do tl. 40 mm</t>
  </si>
  <si>
    <t>01 : 2,5</t>
  </si>
  <si>
    <t>02 : 1,9</t>
  </si>
  <si>
    <t>909      R00</t>
  </si>
  <si>
    <t>Hzs-nezmeritelne stavebni prace</t>
  </si>
  <si>
    <t>h</t>
  </si>
  <si>
    <t>Prav.M</t>
  </si>
  <si>
    <t>POL10_</t>
  </si>
  <si>
    <t>žlaby a vpusti : 8*3*5</t>
  </si>
  <si>
    <t>58581100R</t>
  </si>
  <si>
    <t>Stěrka hydroizolační 2 vrstvy ruzné barvy, vč. ošetření koutů</t>
  </si>
  <si>
    <t>kg</t>
  </si>
  <si>
    <t>SPCM</t>
  </si>
  <si>
    <t>POL3_1</t>
  </si>
  <si>
    <t>01 : (2,5+15,8*0,1)*1,8</t>
  </si>
  <si>
    <t>02 : (1,9+12,8*0,1)*1,8</t>
  </si>
  <si>
    <t>59247415R</t>
  </si>
  <si>
    <t>Dlažba teracová hladká (dle spec. TZ), 300x300x30 mm, prožez 30%</t>
  </si>
  <si>
    <t>Položka pořadí 25 : 11.30000*1,3</t>
  </si>
  <si>
    <t>Položka pořadí 17 : 76.50000*1,15</t>
  </si>
  <si>
    <t>59764224R</t>
  </si>
  <si>
    <t>Dlažba slinutá tl. 9mm, světle hnědá, prožez 30%</t>
  </si>
  <si>
    <t>01 žlab : (2,5+15,8*0,1)*1,3</t>
  </si>
  <si>
    <t>02 žlab : (1,9+12,8*0,1)*1,3</t>
  </si>
  <si>
    <t>711112002RZ1</t>
  </si>
  <si>
    <t>Izolace proti vlhkosti svislá asf. lak, za studena, 1x nátěr - včetné dodávky asfaltového laku</t>
  </si>
  <si>
    <t>800-711</t>
  </si>
  <si>
    <t>711141559RZ1X</t>
  </si>
  <si>
    <t xml:space="preserve">Oprava izolace proti vlhk. vodorovná pásy přitavením, 1 vrstva - včetně dodávky asf. pásu </t>
  </si>
  <si>
    <t>Položka pořadí 18 : 11.30000*0,3</t>
  </si>
  <si>
    <t>Položka pořadí 17 : 76.50000*0,3</t>
  </si>
  <si>
    <t>Položka pořadí 4 : 64.50000*0,3</t>
  </si>
  <si>
    <t xml:space="preserve">oprava 30% plochy : </t>
  </si>
  <si>
    <t>998711101R00</t>
  </si>
  <si>
    <t>Přesun hmot pro izolace proti vodě, výšky do 6 m</t>
  </si>
  <si>
    <t>969021121R00</t>
  </si>
  <si>
    <t>Vybourání kanalizačního potrubí DN do 200 mm</t>
  </si>
  <si>
    <t>1*28</t>
  </si>
  <si>
    <t>721176222R00</t>
  </si>
  <si>
    <t>Potrubí KG svodné (ležaté) v zemi DN 110 x 3,2 mm</t>
  </si>
  <si>
    <t>Položka pořadí 42 : 20.00000</t>
  </si>
  <si>
    <t>721176224R00</t>
  </si>
  <si>
    <t>Potrubí KG svodné (ležaté) v zemi D 160 x 4,0 mm</t>
  </si>
  <si>
    <t>Položka pořadí 43 : 7.00000</t>
  </si>
  <si>
    <t>721210831R00</t>
  </si>
  <si>
    <t>Demontáž vpusti s obetonávkou</t>
  </si>
  <si>
    <t>02 : 13</t>
  </si>
  <si>
    <t>05 : 2</t>
  </si>
  <si>
    <t>14 : 2</t>
  </si>
  <si>
    <t>07 : 1</t>
  </si>
  <si>
    <t>13 : 1</t>
  </si>
  <si>
    <t>721290112R00</t>
  </si>
  <si>
    <t>Zkouška těsnosti kanalizace vodou DN 200</t>
  </si>
  <si>
    <t>721194109R0X</t>
  </si>
  <si>
    <t>Vyvedení odpadních výpustek a napojení prvků kanalizace D 110</t>
  </si>
  <si>
    <t>02,05,14,07,13 : 20</t>
  </si>
  <si>
    <t>721194109R0Y</t>
  </si>
  <si>
    <t>Vyvedení odpadních výpustek a napojení prvků kanalizace D 160</t>
  </si>
  <si>
    <t>721211530RT2X</t>
  </si>
  <si>
    <t>Vpusť hygienická nerezová, vodorovný odtok, D 110 mm (dle spec. 02), nerezová mřížka 0,2x0,2m, vč. kal. koše, sifonu a přisluš.</t>
  </si>
  <si>
    <t>721211530RT2Y</t>
  </si>
  <si>
    <t>Vpusť hygienická nerezová, vodorovný odtok, D 110 mm (dle spec. 03), nerezová mřížka 0,3x0,3m, vč. kal. koše, sifonu a přisluš.</t>
  </si>
  <si>
    <t>721211530RT2Z</t>
  </si>
  <si>
    <t>Vpusť hygienická nerezová, vodorovný odtok, D 110 mm (dle spec. 14), nerezová mřížka 0,15x0,15m, vč. kal. koše, sifonu a přisluš.</t>
  </si>
  <si>
    <t>721213416R06X</t>
  </si>
  <si>
    <t>Žlab odtok.nerezový, pro dlažbu, rozměr 0,3x3,35m, protiskluzný rošt (dle spec. 06), vpust, kal. koš, sifon, kryt, příslušenství</t>
  </si>
  <si>
    <t>06 : 1</t>
  </si>
  <si>
    <t>721213416R07X</t>
  </si>
  <si>
    <t>Žlab odtok.nerezový, pro dlažbu, rozměr 0,2x1,75m, protiskluzný rošt (dle spec. 07), vpust, kal. koš, sifon, kryt, příslušenství</t>
  </si>
  <si>
    <t>721213416R08X</t>
  </si>
  <si>
    <t>Žlab odtok.nerezový, pro dlažbu, rozměr 0,3x3,7m, protiskluzný rošt (dle spec. 08-09;a-b), vpust vč. kal. koš, sifon; kryt, příslušenství</t>
  </si>
  <si>
    <t>08 : 4</t>
  </si>
  <si>
    <t>721213416R10X</t>
  </si>
  <si>
    <t>Žlab odtok.nerezový, pro dlažbu, rozměr 0,3x3,65m, protiskluzný rošt (dle spec. 10), vpust, kal. koš, sifon, kryt, příslušenství</t>
  </si>
  <si>
    <t>10 : 1</t>
  </si>
  <si>
    <t>721213416R11X</t>
  </si>
  <si>
    <t>Žlab odtok.nerezový, pro dlažbu, rozměr 0,3x3,45m, protiskluzný rošt (dle spec. 11), vpust, kal. koš, sifon, kryt, příslušenství</t>
  </si>
  <si>
    <t>11 : 1</t>
  </si>
  <si>
    <t>721213416R12X</t>
  </si>
  <si>
    <t>Žlab odtok.nerezový, pro dlažbu, rozměr 0,3x2,95m, protiskluzný rošt (dle spec. 12), vpust, kal. koš, sifon, kryt, příslušenství</t>
  </si>
  <si>
    <t>12 : 1</t>
  </si>
  <si>
    <t>721213416R13X</t>
  </si>
  <si>
    <t>Žlab odtok.nerezový, pro dlažbu, rozměr 0,3x2,5m, protiskluzný rošt (dle spec. 13), vpust, kal. koš, sifon, kryt, příslušenství</t>
  </si>
  <si>
    <t>721213416R15X</t>
  </si>
  <si>
    <t>Nerezová nálevka vč. koše pro žlab š. 0,3m, uchycení, kal. koš, příslušenství</t>
  </si>
  <si>
    <t>15 : 18</t>
  </si>
  <si>
    <t>725100006RAX</t>
  </si>
  <si>
    <t>Montáž typických podlahových prvků, vč. dopravy, usazení , vpusti apod.</t>
  </si>
  <si>
    <t>725100008RAX</t>
  </si>
  <si>
    <t>Montáž atypických podlahových prvků, vč. dopravy, usazení , žlabů apod.</t>
  </si>
  <si>
    <t>06,08,09,10,11 : 5</t>
  </si>
  <si>
    <t>902      R00</t>
  </si>
  <si>
    <t>Nezměřitelné práce spojené s úpravou a napojením na stávající kanalizaci</t>
  </si>
  <si>
    <t>hod</t>
  </si>
  <si>
    <t>POL10_0</t>
  </si>
  <si>
    <t>27*4</t>
  </si>
  <si>
    <t>28656122R</t>
  </si>
  <si>
    <t>Přechodka plast/litina kanalizační  DN 110</t>
  </si>
  <si>
    <t>28656130R</t>
  </si>
  <si>
    <t>Přechodka plast/kamenina kanalizační  DN160</t>
  </si>
  <si>
    <t>28656131R</t>
  </si>
  <si>
    <t>Koleno kanalizační DN 110 mm 15°</t>
  </si>
  <si>
    <t>28656137R</t>
  </si>
  <si>
    <t>Koleno kanalizační  DN 110 mm</t>
  </si>
  <si>
    <t>Položka pořadí 42 : 20.00000*2</t>
  </si>
  <si>
    <t>28656139R</t>
  </si>
  <si>
    <t>Koleno kanalizační DN 160 mm</t>
  </si>
  <si>
    <t>Položka pořadí 43 : 7.00000*3</t>
  </si>
  <si>
    <t>998721101R00</t>
  </si>
  <si>
    <t>Přesun hmot pro vnitřní kanalizaci, výšky do 6 m</t>
  </si>
  <si>
    <t>766662811R00</t>
  </si>
  <si>
    <t>Demontáž prahů dveří 1křídlových, plechových</t>
  </si>
  <si>
    <t>800-766</t>
  </si>
  <si>
    <t>03 : 3</t>
  </si>
  <si>
    <t>766695213R00</t>
  </si>
  <si>
    <t>Montáž prahů dveří jednokřídlových š. nad 10 cm, plechových</t>
  </si>
  <si>
    <t>998766101R00</t>
  </si>
  <si>
    <t>Přesun hmot pro truhlářské konstr., výšky do 6 m</t>
  </si>
  <si>
    <t>767996801R00</t>
  </si>
  <si>
    <t>Demontáž atypických ocelových konstr. do 50 kg, rošty a žlaby</t>
  </si>
  <si>
    <t>800-767</t>
  </si>
  <si>
    <t>01 : 7,75</t>
  </si>
  <si>
    <t>04 : 6,05</t>
  </si>
  <si>
    <t>06 : 3,35</t>
  </si>
  <si>
    <t>07 : 1,75</t>
  </si>
  <si>
    <t>08 : 7,65</t>
  </si>
  <si>
    <t>09 : 7,65</t>
  </si>
  <si>
    <t>10 : 3,45</t>
  </si>
  <si>
    <t>11 : 3,45</t>
  </si>
  <si>
    <t>12 : 2,95</t>
  </si>
  <si>
    <t>13 : 2,5</t>
  </si>
  <si>
    <t>65 : 1,6+2,8</t>
  </si>
  <si>
    <t>kg/m : 8</t>
  </si>
  <si>
    <t>767000000R1X</t>
  </si>
  <si>
    <t>Pororošt  nerezový, podlahový, rozměr 0,3x7,55m, protiskluzný rošt (dle spec. 01), ocel rám nerez L s pracnami</t>
  </si>
  <si>
    <t>01 : 1</t>
  </si>
  <si>
    <t>767000000R4X</t>
  </si>
  <si>
    <t>Pororošt  nerezový, podlahový, rozměr 0,3x6,05m, protiskluzný rošt (dle spec. 04), ocel rám nerez L s pracnami</t>
  </si>
  <si>
    <t>998767201R0Y</t>
  </si>
  <si>
    <t>Likvidace hmot - zámečnické konstr., likvidace ocelových prvků</t>
  </si>
  <si>
    <t>Položka pořadí 67 : 458.55000</t>
  </si>
  <si>
    <t>998767101R00</t>
  </si>
  <si>
    <t>Přesun hmot pro zámečnické konstr., výšky do 6 m</t>
  </si>
  <si>
    <t>979087112R00</t>
  </si>
  <si>
    <t>Nakládání suti na dopravní prostředky</t>
  </si>
  <si>
    <t>821-1</t>
  </si>
  <si>
    <t>POL8_</t>
  </si>
  <si>
    <t>979011211R00</t>
  </si>
  <si>
    <t>Svislá doprava suti a vybour</t>
  </si>
  <si>
    <t>POL8_0</t>
  </si>
  <si>
    <t>979082111R00</t>
  </si>
  <si>
    <t>Vnitrostaveništní doprava suti do 10 m</t>
  </si>
  <si>
    <t>979082121R00</t>
  </si>
  <si>
    <t>Příplatek k vnitrost. dopravě suti za dalších 5 m</t>
  </si>
  <si>
    <t>979083117R00</t>
  </si>
  <si>
    <t>Vodorovné přemístění suti na skládku do 6000 m</t>
  </si>
  <si>
    <t>800-6</t>
  </si>
  <si>
    <t>979083191R00</t>
  </si>
  <si>
    <t>Příplatek za dalších započatých 1000 m nad 6000 m</t>
  </si>
  <si>
    <t>979990001R00</t>
  </si>
  <si>
    <t>Poplatek za skládku stavební suti</t>
  </si>
  <si>
    <t>005121 R</t>
  </si>
  <si>
    <t>Vedlejší rozpočtové náklady</t>
  </si>
  <si>
    <t>Soubor</t>
  </si>
  <si>
    <t>800-0</t>
  </si>
  <si>
    <t>POL99_8</t>
  </si>
  <si>
    <t/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</si>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</sst>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13" sqref="D13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81" t="s">
        <v>41</v>
      </c>
      <c r="B2" s="81"/>
      <c r="C2" s="81"/>
      <c r="D2" s="81"/>
      <c r="E2" s="81"/>
      <c r="F2" s="81"/>
      <c r="G2" s="81"/>
    </row>
    <row r="4" spans="1:7" ht="165" customHeight="1" x14ac:dyDescent="0.2">
      <c r="A4" s="281" t="s">
        <v>403</v>
      </c>
      <c r="B4" s="281"/>
      <c r="C4" s="281"/>
      <c r="D4" s="281"/>
      <c r="E4" s="281"/>
      <c r="F4" s="281"/>
      <c r="G4" s="281"/>
    </row>
  </sheetData>
  <sheetProtection algorithmName="SHA-512" hashValue="59wu5048KdiWFx1xin6bFC1UDfyomlEiFNSobFKNzJoJdsyDaqtK4P+dULISRuXOga3FqbUkJChi5I1M4JOCCw==" saltValue="bP9p4Lx5uol+d9sva5zR1w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 x14ac:dyDescent="0.2">
      <c r="A2" s="4"/>
      <c r="B2" s="107" t="s">
        <v>24</v>
      </c>
      <c r="C2" s="108"/>
      <c r="D2" s="109" t="s">
        <v>49</v>
      </c>
      <c r="E2" s="109" t="s">
        <v>50</v>
      </c>
      <c r="F2" s="110"/>
      <c r="G2" s="111"/>
      <c r="H2" s="110"/>
      <c r="I2" s="111"/>
      <c r="J2" s="112"/>
      <c r="O2" s="2"/>
    </row>
    <row r="3" spans="1:15" ht="23.25" customHeight="1" x14ac:dyDescent="0.2">
      <c r="A3" s="4"/>
      <c r="B3" s="113" t="s">
        <v>47</v>
      </c>
      <c r="C3" s="108"/>
      <c r="D3" s="114" t="s">
        <v>45</v>
      </c>
      <c r="E3" s="114" t="s">
        <v>46</v>
      </c>
      <c r="F3" s="115"/>
      <c r="G3" s="115"/>
      <c r="H3" s="108"/>
      <c r="I3" s="116"/>
      <c r="J3" s="117"/>
    </row>
    <row r="4" spans="1:15" ht="23.25" customHeight="1" x14ac:dyDescent="0.2">
      <c r="A4" s="106">
        <v>1892</v>
      </c>
      <c r="B4" s="118" t="s">
        <v>48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4"/>
      <c r="E11" s="124"/>
      <c r="F11" s="124"/>
      <c r="G11" s="124"/>
      <c r="H11" s="28" t="s">
        <v>42</v>
      </c>
      <c r="I11" s="128"/>
      <c r="J11" s="11"/>
    </row>
    <row r="12" spans="1:15" ht="15.75" customHeight="1" x14ac:dyDescent="0.2">
      <c r="A12" s="4"/>
      <c r="B12" s="42"/>
      <c r="C12" s="26"/>
      <c r="D12" s="125"/>
      <c r="E12" s="125"/>
      <c r="F12" s="125"/>
      <c r="G12" s="125"/>
      <c r="H12" s="28" t="s">
        <v>36</v>
      </c>
      <c r="I12" s="128"/>
      <c r="J12" s="11"/>
    </row>
    <row r="13" spans="1:15" ht="15.75" customHeight="1" x14ac:dyDescent="0.2">
      <c r="A13" s="4"/>
      <c r="B13" s="43"/>
      <c r="C13" s="127"/>
      <c r="D13" s="126"/>
      <c r="E13" s="126"/>
      <c r="F13" s="126"/>
      <c r="G13" s="12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 x14ac:dyDescent="0.2">
      <c r="A16" s="205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SUMIF(F49:F61,A16,I49:I61)+SUMIF(F49:F61,"PSU",I49:I61)</f>
        <v>0</v>
      </c>
      <c r="J16" s="84"/>
    </row>
    <row r="17" spans="1:10" ht="23.25" customHeight="1" x14ac:dyDescent="0.2">
      <c r="A17" s="205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SUMIF(F49:F61,A17,I49:I61)</f>
        <v>0</v>
      </c>
      <c r="J17" s="84"/>
    </row>
    <row r="18" spans="1:10" ht="23.25" customHeight="1" x14ac:dyDescent="0.2">
      <c r="A18" s="205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SUMIF(F49:F61,A18,I49:I61)</f>
        <v>0</v>
      </c>
      <c r="J18" s="84"/>
    </row>
    <row r="19" spans="1:10" ht="23.25" customHeight="1" x14ac:dyDescent="0.2">
      <c r="A19" s="205" t="s">
        <v>81</v>
      </c>
      <c r="B19" s="58" t="s">
        <v>29</v>
      </c>
      <c r="C19" s="59"/>
      <c r="D19" s="60"/>
      <c r="E19" s="82"/>
      <c r="F19" s="83"/>
      <c r="G19" s="82"/>
      <c r="H19" s="83"/>
      <c r="I19" s="82">
        <f>SUMIF(F49:F61,A19,I49:I61)</f>
        <v>0</v>
      </c>
      <c r="J19" s="84"/>
    </row>
    <row r="20" spans="1:10" ht="23.25" customHeight="1" x14ac:dyDescent="0.2">
      <c r="A20" s="205" t="s">
        <v>82</v>
      </c>
      <c r="B20" s="58" t="s">
        <v>30</v>
      </c>
      <c r="C20" s="59"/>
      <c r="D20" s="60"/>
      <c r="E20" s="82"/>
      <c r="F20" s="83"/>
      <c r="G20" s="82"/>
      <c r="H20" s="83"/>
      <c r="I20" s="82">
        <f>SUMIF(F49:F61,A20,I49:I61)</f>
        <v>0</v>
      </c>
      <c r="J20" s="84"/>
    </row>
    <row r="21" spans="1:10" ht="23.25" customHeight="1" x14ac:dyDescent="0.2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 x14ac:dyDescent="0.25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4"/>
      <c r="B29" s="166" t="s">
        <v>37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hidden="1" customHeight="1" x14ac:dyDescent="0.2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51</v>
      </c>
      <c r="C39" s="144"/>
      <c r="D39" s="145"/>
      <c r="E39" s="145"/>
      <c r="F39" s="157">
        <f>'10 v2 Pol'!AE228</f>
        <v>0</v>
      </c>
      <c r="G39" s="158">
        <f>'10 v2 Pol'!AF228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">
      <c r="A40" s="133">
        <v>2</v>
      </c>
      <c r="B40" s="135" t="s">
        <v>45</v>
      </c>
      <c r="C40" s="134" t="s">
        <v>46</v>
      </c>
      <c r="D40" s="138"/>
      <c r="E40" s="138"/>
      <c r="F40" s="160">
        <f>'10 v2 Pol'!AE228</f>
        <v>0</v>
      </c>
      <c r="G40" s="161">
        <f>'10 v2 Pol'!AF228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hidden="1" customHeight="1" x14ac:dyDescent="0.2">
      <c r="A41" s="133">
        <v>3</v>
      </c>
      <c r="B41" s="147" t="s">
        <v>43</v>
      </c>
      <c r="C41" s="148" t="s">
        <v>44</v>
      </c>
      <c r="D41" s="149"/>
      <c r="E41" s="149"/>
      <c r="F41" s="162">
        <f>'10 v2 Pol'!AE228</f>
        <v>0</v>
      </c>
      <c r="G41" s="163">
        <f>'10 v2 Pol'!AF228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3"/>
      <c r="B42" s="151" t="s">
        <v>52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6"/>
      <c r="B48" s="182" t="s">
        <v>18</v>
      </c>
      <c r="C48" s="182" t="s">
        <v>6</v>
      </c>
      <c r="D48" s="183"/>
      <c r="E48" s="183"/>
      <c r="F48" s="186" t="s">
        <v>55</v>
      </c>
      <c r="G48" s="186"/>
      <c r="H48" s="186"/>
      <c r="I48" s="186" t="s">
        <v>31</v>
      </c>
      <c r="J48" s="186" t="s">
        <v>0</v>
      </c>
    </row>
    <row r="49" spans="1:10" ht="25.5" customHeight="1" x14ac:dyDescent="0.2">
      <c r="A49" s="177"/>
      <c r="B49" s="187" t="s">
        <v>56</v>
      </c>
      <c r="C49" s="188" t="s">
        <v>57</v>
      </c>
      <c r="D49" s="189"/>
      <c r="E49" s="189"/>
      <c r="F49" s="197" t="s">
        <v>26</v>
      </c>
      <c r="G49" s="198"/>
      <c r="H49" s="198"/>
      <c r="I49" s="198">
        <f>'10 v2 Pol'!G7</f>
        <v>0</v>
      </c>
      <c r="J49" s="193" t="str">
        <f>IF(I62=0,"",I49/I62*100)</f>
        <v/>
      </c>
    </row>
    <row r="50" spans="1:10" ht="25.5" customHeight="1" x14ac:dyDescent="0.2">
      <c r="A50" s="177"/>
      <c r="B50" s="180" t="s">
        <v>58</v>
      </c>
      <c r="C50" s="179" t="s">
        <v>59</v>
      </c>
      <c r="D50" s="181"/>
      <c r="E50" s="181"/>
      <c r="F50" s="199" t="s">
        <v>26</v>
      </c>
      <c r="G50" s="200"/>
      <c r="H50" s="200"/>
      <c r="I50" s="200">
        <f>'10 v2 Pol'!G24</f>
        <v>0</v>
      </c>
      <c r="J50" s="194" t="str">
        <f>IF(I62=0,"",I50/I62*100)</f>
        <v/>
      </c>
    </row>
    <row r="51" spans="1:10" ht="25.5" customHeight="1" x14ac:dyDescent="0.2">
      <c r="A51" s="177"/>
      <c r="B51" s="180" t="s">
        <v>60</v>
      </c>
      <c r="C51" s="179" t="s">
        <v>61</v>
      </c>
      <c r="D51" s="181"/>
      <c r="E51" s="181"/>
      <c r="F51" s="199" t="s">
        <v>26</v>
      </c>
      <c r="G51" s="200"/>
      <c r="H51" s="200"/>
      <c r="I51" s="200">
        <f>'10 v2 Pol'!G33</f>
        <v>0</v>
      </c>
      <c r="J51" s="194" t="str">
        <f>IF(I62=0,"",I51/I62*100)</f>
        <v/>
      </c>
    </row>
    <row r="52" spans="1:10" ht="25.5" customHeight="1" x14ac:dyDescent="0.2">
      <c r="A52" s="177"/>
      <c r="B52" s="180" t="s">
        <v>62</v>
      </c>
      <c r="C52" s="179" t="s">
        <v>63</v>
      </c>
      <c r="D52" s="181"/>
      <c r="E52" s="181"/>
      <c r="F52" s="199" t="s">
        <v>26</v>
      </c>
      <c r="G52" s="200"/>
      <c r="H52" s="200"/>
      <c r="I52" s="200">
        <f>'10 v2 Pol'!G36</f>
        <v>0</v>
      </c>
      <c r="J52" s="194" t="str">
        <f>IF(I62=0,"",I52/I62*100)</f>
        <v/>
      </c>
    </row>
    <row r="53" spans="1:10" ht="25.5" customHeight="1" x14ac:dyDescent="0.2">
      <c r="A53" s="177"/>
      <c r="B53" s="180" t="s">
        <v>64</v>
      </c>
      <c r="C53" s="179" t="s">
        <v>65</v>
      </c>
      <c r="D53" s="181"/>
      <c r="E53" s="181"/>
      <c r="F53" s="199" t="s">
        <v>26</v>
      </c>
      <c r="G53" s="200"/>
      <c r="H53" s="200"/>
      <c r="I53" s="200">
        <f>'10 v2 Pol'!G38</f>
        <v>0</v>
      </c>
      <c r="J53" s="194" t="str">
        <f>IF(I62=0,"",I53/I62*100)</f>
        <v/>
      </c>
    </row>
    <row r="54" spans="1:10" ht="25.5" customHeight="1" x14ac:dyDescent="0.2">
      <c r="A54" s="177"/>
      <c r="B54" s="180" t="s">
        <v>66</v>
      </c>
      <c r="C54" s="179" t="s">
        <v>67</v>
      </c>
      <c r="D54" s="181"/>
      <c r="E54" s="181"/>
      <c r="F54" s="199" t="s">
        <v>26</v>
      </c>
      <c r="G54" s="200"/>
      <c r="H54" s="200"/>
      <c r="I54" s="200">
        <f>'10 v2 Pol'!G81</f>
        <v>0</v>
      </c>
      <c r="J54" s="194" t="str">
        <f>IF(I62=0,"",I54/I62*100)</f>
        <v/>
      </c>
    </row>
    <row r="55" spans="1:10" ht="25.5" customHeight="1" x14ac:dyDescent="0.2">
      <c r="A55" s="177"/>
      <c r="B55" s="180" t="s">
        <v>68</v>
      </c>
      <c r="C55" s="179" t="s">
        <v>69</v>
      </c>
      <c r="D55" s="181"/>
      <c r="E55" s="181"/>
      <c r="F55" s="199" t="s">
        <v>27</v>
      </c>
      <c r="G55" s="200"/>
      <c r="H55" s="200"/>
      <c r="I55" s="200">
        <f>'10 v2 Pol'!G83</f>
        <v>0</v>
      </c>
      <c r="J55" s="194" t="str">
        <f>IF(I62=0,"",I55/I62*100)</f>
        <v/>
      </c>
    </row>
    <row r="56" spans="1:10" ht="25.5" customHeight="1" x14ac:dyDescent="0.2">
      <c r="A56" s="177"/>
      <c r="B56" s="180" t="s">
        <v>70</v>
      </c>
      <c r="C56" s="179" t="s">
        <v>71</v>
      </c>
      <c r="D56" s="181"/>
      <c r="E56" s="181"/>
      <c r="F56" s="199" t="s">
        <v>27</v>
      </c>
      <c r="G56" s="200"/>
      <c r="H56" s="200"/>
      <c r="I56" s="200">
        <f>'10 v2 Pol'!G121</f>
        <v>0</v>
      </c>
      <c r="J56" s="194" t="str">
        <f>IF(I62=0,"",I56/I62*100)</f>
        <v/>
      </c>
    </row>
    <row r="57" spans="1:10" ht="25.5" customHeight="1" x14ac:dyDescent="0.2">
      <c r="A57" s="177"/>
      <c r="B57" s="180" t="s">
        <v>72</v>
      </c>
      <c r="C57" s="179" t="s">
        <v>73</v>
      </c>
      <c r="D57" s="181"/>
      <c r="E57" s="181"/>
      <c r="F57" s="199" t="s">
        <v>27</v>
      </c>
      <c r="G57" s="200"/>
      <c r="H57" s="200"/>
      <c r="I57" s="200">
        <f>'10 v2 Pol'!G132</f>
        <v>0</v>
      </c>
      <c r="J57" s="194" t="str">
        <f>IF(I62=0,"",I57/I62*100)</f>
        <v/>
      </c>
    </row>
    <row r="58" spans="1:10" ht="25.5" customHeight="1" x14ac:dyDescent="0.2">
      <c r="A58" s="177"/>
      <c r="B58" s="180" t="s">
        <v>74</v>
      </c>
      <c r="C58" s="179" t="s">
        <v>75</v>
      </c>
      <c r="D58" s="181"/>
      <c r="E58" s="181"/>
      <c r="F58" s="199" t="s">
        <v>27</v>
      </c>
      <c r="G58" s="200"/>
      <c r="H58" s="200"/>
      <c r="I58" s="200">
        <f>'10 v2 Pol'!G190</f>
        <v>0</v>
      </c>
      <c r="J58" s="194" t="str">
        <f>IF(I62=0,"",I58/I62*100)</f>
        <v/>
      </c>
    </row>
    <row r="59" spans="1:10" ht="25.5" customHeight="1" x14ac:dyDescent="0.2">
      <c r="A59" s="177"/>
      <c r="B59" s="180" t="s">
        <v>76</v>
      </c>
      <c r="C59" s="179" t="s">
        <v>77</v>
      </c>
      <c r="D59" s="181"/>
      <c r="E59" s="181"/>
      <c r="F59" s="199" t="s">
        <v>27</v>
      </c>
      <c r="G59" s="200"/>
      <c r="H59" s="200"/>
      <c r="I59" s="200">
        <f>'10 v2 Pol'!G196</f>
        <v>0</v>
      </c>
      <c r="J59" s="194" t="str">
        <f>IF(I62=0,"",I59/I62*100)</f>
        <v/>
      </c>
    </row>
    <row r="60" spans="1:10" ht="25.5" customHeight="1" x14ac:dyDescent="0.2">
      <c r="A60" s="177"/>
      <c r="B60" s="180" t="s">
        <v>78</v>
      </c>
      <c r="C60" s="179" t="s">
        <v>79</v>
      </c>
      <c r="D60" s="181"/>
      <c r="E60" s="181"/>
      <c r="F60" s="199" t="s">
        <v>80</v>
      </c>
      <c r="G60" s="200"/>
      <c r="H60" s="200"/>
      <c r="I60" s="200">
        <f>'10 v2 Pol'!G217</f>
        <v>0</v>
      </c>
      <c r="J60" s="194" t="str">
        <f>IF(I62=0,"",I60/I62*100)</f>
        <v/>
      </c>
    </row>
    <row r="61" spans="1:10" ht="25.5" customHeight="1" x14ac:dyDescent="0.2">
      <c r="A61" s="177"/>
      <c r="B61" s="190" t="s">
        <v>81</v>
      </c>
      <c r="C61" s="191" t="s">
        <v>29</v>
      </c>
      <c r="D61" s="192"/>
      <c r="E61" s="192"/>
      <c r="F61" s="201" t="s">
        <v>81</v>
      </c>
      <c r="G61" s="202"/>
      <c r="H61" s="202"/>
      <c r="I61" s="202">
        <f>'10 v2 Pol'!G225</f>
        <v>0</v>
      </c>
      <c r="J61" s="195" t="str">
        <f>IF(I62=0,"",I61/I62*100)</f>
        <v/>
      </c>
    </row>
    <row r="62" spans="1:10" ht="25.5" customHeight="1" x14ac:dyDescent="0.2">
      <c r="A62" s="178"/>
      <c r="B62" s="184" t="s">
        <v>1</v>
      </c>
      <c r="C62" s="184"/>
      <c r="D62" s="185"/>
      <c r="E62" s="185"/>
      <c r="F62" s="203"/>
      <c r="G62" s="204"/>
      <c r="H62" s="204"/>
      <c r="I62" s="204">
        <f>SUM(I49:I61)</f>
        <v>0</v>
      </c>
      <c r="J62" s="196">
        <f>SUM(J49:J61)</f>
        <v>0</v>
      </c>
    </row>
    <row r="63" spans="1:10" x14ac:dyDescent="0.2">
      <c r="F63" s="131"/>
      <c r="G63" s="130"/>
      <c r="H63" s="131"/>
      <c r="I63" s="130"/>
      <c r="J63" s="132"/>
    </row>
    <row r="64" spans="1:10" x14ac:dyDescent="0.2">
      <c r="F64" s="131"/>
      <c r="G64" s="130"/>
      <c r="H64" s="131"/>
      <c r="I64" s="130"/>
      <c r="J64" s="132"/>
    </row>
    <row r="65" spans="6:10" x14ac:dyDescent="0.2">
      <c r="F65" s="131"/>
      <c r="G65" s="130"/>
      <c r="H65" s="131"/>
      <c r="I65" s="130"/>
      <c r="J65" s="132"/>
    </row>
  </sheetData>
  <sheetProtection algorithmName="SHA-512" hashValue="RkwW4gykP4YRuWLa1TAJuSPP5p/rHe2MATLpjvxo6Ba9Vh2RCvf2wEtFLHvdpLTg23QiT2DKp8U4bwOekQKaRA==" saltValue="thQUf4TNCU68G8tY3UqIR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7:E57"/>
    <mergeCell ref="C58:E58"/>
    <mergeCell ref="C59:E59"/>
    <mergeCell ref="C60:E60"/>
    <mergeCell ref="C61:E61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sheetProtection algorithmName="SHA-512" hashValue="/pW9buwwEpJ7MacXjmtLvCr2mfN9fmQfOkub3Aunv/6BRSEM1uwSqLZj83h51YgaRYrQ06bova6kcGvHjrK2uQ==" saltValue="5l74LQTgaFOZ3Pgy/xq5W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G1" t="s">
        <v>83</v>
      </c>
    </row>
    <row r="2" spans="1:60" ht="24.95" customHeight="1" x14ac:dyDescent="0.2">
      <c r="A2" s="208" t="s">
        <v>8</v>
      </c>
      <c r="B2" s="79" t="s">
        <v>49</v>
      </c>
      <c r="C2" s="211" t="s">
        <v>50</v>
      </c>
      <c r="D2" s="209"/>
      <c r="E2" s="209"/>
      <c r="F2" s="209"/>
      <c r="G2" s="210"/>
      <c r="AG2" t="s">
        <v>84</v>
      </c>
    </row>
    <row r="3" spans="1:60" ht="24.95" customHeight="1" x14ac:dyDescent="0.2">
      <c r="A3" s="208" t="s">
        <v>9</v>
      </c>
      <c r="B3" s="79" t="s">
        <v>45</v>
      </c>
      <c r="C3" s="211" t="s">
        <v>46</v>
      </c>
      <c r="D3" s="209"/>
      <c r="E3" s="209"/>
      <c r="F3" s="209"/>
      <c r="G3" s="210"/>
      <c r="AC3" s="129" t="s">
        <v>84</v>
      </c>
      <c r="AG3" t="s">
        <v>85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G4" t="s">
        <v>86</v>
      </c>
    </row>
    <row r="5" spans="1:60" x14ac:dyDescent="0.2">
      <c r="D5" s="206"/>
    </row>
    <row r="6" spans="1:60" ht="38.25" x14ac:dyDescent="0.2">
      <c r="A6" s="222" t="s">
        <v>87</v>
      </c>
      <c r="B6" s="220" t="s">
        <v>88</v>
      </c>
      <c r="C6" s="220" t="s">
        <v>89</v>
      </c>
      <c r="D6" s="221" t="s">
        <v>90</v>
      </c>
      <c r="E6" s="222" t="s">
        <v>91</v>
      </c>
      <c r="F6" s="217" t="s">
        <v>92</v>
      </c>
      <c r="G6" s="222" t="s">
        <v>31</v>
      </c>
      <c r="H6" s="223" t="s">
        <v>32</v>
      </c>
      <c r="I6" s="223" t="s">
        <v>93</v>
      </c>
      <c r="J6" s="223" t="s">
        <v>33</v>
      </c>
      <c r="K6" s="223" t="s">
        <v>94</v>
      </c>
      <c r="L6" s="223" t="s">
        <v>95</v>
      </c>
      <c r="M6" s="223" t="s">
        <v>96</v>
      </c>
      <c r="N6" s="223" t="s">
        <v>97</v>
      </c>
      <c r="O6" s="223" t="s">
        <v>98</v>
      </c>
      <c r="P6" s="223" t="s">
        <v>99</v>
      </c>
      <c r="Q6" s="223" t="s">
        <v>100</v>
      </c>
      <c r="R6" s="223" t="s">
        <v>101</v>
      </c>
      <c r="S6" s="223" t="s">
        <v>102</v>
      </c>
      <c r="T6" s="223" t="s">
        <v>103</v>
      </c>
      <c r="U6" s="223" t="s">
        <v>104</v>
      </c>
      <c r="V6" s="223" t="s">
        <v>105</v>
      </c>
    </row>
    <row r="7" spans="1:60" x14ac:dyDescent="0.2">
      <c r="A7" s="224" t="s">
        <v>106</v>
      </c>
      <c r="B7" s="226" t="s">
        <v>56</v>
      </c>
      <c r="C7" s="227" t="s">
        <v>57</v>
      </c>
      <c r="D7" s="228"/>
      <c r="E7" s="235"/>
      <c r="F7" s="240"/>
      <c r="G7" s="240">
        <f>SUMIF(AG8:AG23,"&lt;&gt;NOR",G8:G23)</f>
        <v>0</v>
      </c>
      <c r="H7" s="240"/>
      <c r="I7" s="240">
        <f>SUM(I8:I23)</f>
        <v>0</v>
      </c>
      <c r="J7" s="240"/>
      <c r="K7" s="240">
        <f>SUM(K8:K23)</f>
        <v>0</v>
      </c>
      <c r="L7" s="240"/>
      <c r="M7" s="240">
        <f>SUM(M8:M23)</f>
        <v>0</v>
      </c>
      <c r="N7" s="240"/>
      <c r="O7" s="240">
        <f>SUM(O8:O23)</f>
        <v>8.7899999999999991</v>
      </c>
      <c r="P7" s="240"/>
      <c r="Q7" s="240">
        <f>SUM(Q8:Q23)</f>
        <v>9.1999999999999993</v>
      </c>
      <c r="R7" s="240"/>
      <c r="S7" s="240"/>
      <c r="T7" s="240"/>
      <c r="U7" s="241">
        <f>SUM(U8:U23)</f>
        <v>163.17000000000002</v>
      </c>
      <c r="V7" s="240"/>
      <c r="AG7" t="s">
        <v>107</v>
      </c>
    </row>
    <row r="8" spans="1:60" outlineLevel="1" x14ac:dyDescent="0.2">
      <c r="A8" s="219">
        <v>1</v>
      </c>
      <c r="B8" s="229" t="s">
        <v>108</v>
      </c>
      <c r="C8" s="269" t="s">
        <v>109</v>
      </c>
      <c r="D8" s="231" t="s">
        <v>110</v>
      </c>
      <c r="E8" s="236">
        <v>64.5</v>
      </c>
      <c r="F8" s="242"/>
      <c r="G8" s="243">
        <f>ROUND(E8*F8,2)</f>
        <v>0</v>
      </c>
      <c r="H8" s="242"/>
      <c r="I8" s="243">
        <f>ROUND(E8*H8,2)</f>
        <v>0</v>
      </c>
      <c r="J8" s="242"/>
      <c r="K8" s="243">
        <f>ROUND(E8*J8,2)</f>
        <v>0</v>
      </c>
      <c r="L8" s="243">
        <v>21</v>
      </c>
      <c r="M8" s="243">
        <f>G8*(1+L8/100)</f>
        <v>0</v>
      </c>
      <c r="N8" s="243">
        <v>0.11799999999999999</v>
      </c>
      <c r="O8" s="243">
        <f>ROUND(E8*N8,2)</f>
        <v>7.61</v>
      </c>
      <c r="P8" s="243">
        <v>0</v>
      </c>
      <c r="Q8" s="243">
        <f>ROUND(E8*P8,2)</f>
        <v>0</v>
      </c>
      <c r="R8" s="243" t="s">
        <v>111</v>
      </c>
      <c r="S8" s="243" t="s">
        <v>112</v>
      </c>
      <c r="T8" s="243">
        <v>0.33400000000000002</v>
      </c>
      <c r="U8" s="244">
        <f>ROUND(E8*T8,2)</f>
        <v>21.54</v>
      </c>
      <c r="V8" s="243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 t="s">
        <v>113</v>
      </c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/>
      <c r="B9" s="229"/>
      <c r="C9" s="270" t="s">
        <v>114</v>
      </c>
      <c r="D9" s="232"/>
      <c r="E9" s="237">
        <v>64.5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4"/>
      <c r="V9" s="243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 t="s">
        <v>115</v>
      </c>
      <c r="AH9" s="218">
        <v>5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2.5" outlineLevel="1" x14ac:dyDescent="0.2">
      <c r="A10" s="219">
        <v>2</v>
      </c>
      <c r="B10" s="229" t="s">
        <v>116</v>
      </c>
      <c r="C10" s="269" t="s">
        <v>117</v>
      </c>
      <c r="D10" s="231" t="s">
        <v>118</v>
      </c>
      <c r="E10" s="236">
        <v>3.2250000000000001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3">
        <v>0</v>
      </c>
      <c r="O10" s="243">
        <f>ROUND(E10*N10,2)</f>
        <v>0</v>
      </c>
      <c r="P10" s="243">
        <v>2.2000000000000002</v>
      </c>
      <c r="Q10" s="243">
        <f>ROUND(E10*P10,2)</f>
        <v>7.1</v>
      </c>
      <c r="R10" s="243" t="s">
        <v>119</v>
      </c>
      <c r="S10" s="243" t="s">
        <v>112</v>
      </c>
      <c r="T10" s="243">
        <v>11.855</v>
      </c>
      <c r="U10" s="244">
        <f>ROUND(E10*T10,2)</f>
        <v>38.229999999999997</v>
      </c>
      <c r="V10" s="243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 t="s">
        <v>113</v>
      </c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/>
      <c r="B11" s="229"/>
      <c r="C11" s="270" t="s">
        <v>120</v>
      </c>
      <c r="D11" s="232"/>
      <c r="E11" s="237">
        <v>3.2250000000000001</v>
      </c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4"/>
      <c r="V11" s="243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 t="s">
        <v>115</v>
      </c>
      <c r="AH11" s="218">
        <v>5</v>
      </c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 x14ac:dyDescent="0.2">
      <c r="A12" s="219">
        <v>3</v>
      </c>
      <c r="B12" s="229" t="s">
        <v>121</v>
      </c>
      <c r="C12" s="269" t="s">
        <v>122</v>
      </c>
      <c r="D12" s="231" t="s">
        <v>110</v>
      </c>
      <c r="E12" s="236">
        <v>64.5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3">
        <v>0</v>
      </c>
      <c r="O12" s="243">
        <f>ROUND(E12*N12,2)</f>
        <v>0</v>
      </c>
      <c r="P12" s="243">
        <v>1.26E-2</v>
      </c>
      <c r="Q12" s="243">
        <f>ROUND(E12*P12,2)</f>
        <v>0.81</v>
      </c>
      <c r="R12" s="243" t="s">
        <v>119</v>
      </c>
      <c r="S12" s="243" t="s">
        <v>112</v>
      </c>
      <c r="T12" s="243">
        <v>0.33</v>
      </c>
      <c r="U12" s="244">
        <f>ROUND(E12*T12,2)</f>
        <v>21.29</v>
      </c>
      <c r="V12" s="243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 t="s">
        <v>113</v>
      </c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outlineLevel="1" x14ac:dyDescent="0.2">
      <c r="A13" s="219"/>
      <c r="B13" s="229"/>
      <c r="C13" s="270" t="s">
        <v>114</v>
      </c>
      <c r="D13" s="232"/>
      <c r="E13" s="237">
        <v>64.5</v>
      </c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4"/>
      <c r="V13" s="243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 t="s">
        <v>115</v>
      </c>
      <c r="AH13" s="218">
        <v>5</v>
      </c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ht="22.5" outlineLevel="1" x14ac:dyDescent="0.2">
      <c r="A14" s="219">
        <v>4</v>
      </c>
      <c r="B14" s="229" t="s">
        <v>123</v>
      </c>
      <c r="C14" s="269" t="s">
        <v>124</v>
      </c>
      <c r="D14" s="231" t="s">
        <v>110</v>
      </c>
      <c r="E14" s="236">
        <v>64.5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3">
        <v>0</v>
      </c>
      <c r="O14" s="243">
        <f>ROUND(E14*N14,2)</f>
        <v>0</v>
      </c>
      <c r="P14" s="243">
        <v>0.02</v>
      </c>
      <c r="Q14" s="243">
        <f>ROUND(E14*P14,2)</f>
        <v>1.29</v>
      </c>
      <c r="R14" s="243" t="s">
        <v>119</v>
      </c>
      <c r="S14" s="243" t="s">
        <v>112</v>
      </c>
      <c r="T14" s="243">
        <v>0.24</v>
      </c>
      <c r="U14" s="244">
        <f>ROUND(E14*T14,2)</f>
        <v>15.48</v>
      </c>
      <c r="V14" s="243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 t="s">
        <v>113</v>
      </c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 x14ac:dyDescent="0.2">
      <c r="A15" s="219"/>
      <c r="B15" s="229"/>
      <c r="C15" s="270" t="s">
        <v>125</v>
      </c>
      <c r="D15" s="232"/>
      <c r="E15" s="237">
        <v>64.5</v>
      </c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4"/>
      <c r="V15" s="243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 t="s">
        <v>115</v>
      </c>
      <c r="AH15" s="218">
        <v>0</v>
      </c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>
        <v>5</v>
      </c>
      <c r="B16" s="229" t="s">
        <v>126</v>
      </c>
      <c r="C16" s="269" t="s">
        <v>127</v>
      </c>
      <c r="D16" s="231" t="s">
        <v>110</v>
      </c>
      <c r="E16" s="236">
        <v>64.5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3">
        <v>2.1000000000000001E-4</v>
      </c>
      <c r="O16" s="243">
        <f>ROUND(E16*N16,2)</f>
        <v>0.01</v>
      </c>
      <c r="P16" s="243">
        <v>0</v>
      </c>
      <c r="Q16" s="243">
        <f>ROUND(E16*P16,2)</f>
        <v>0</v>
      </c>
      <c r="R16" s="243" t="s">
        <v>128</v>
      </c>
      <c r="S16" s="243" t="s">
        <v>112</v>
      </c>
      <c r="T16" s="243">
        <v>0.05</v>
      </c>
      <c r="U16" s="244">
        <f>ROUND(E16*T16,2)</f>
        <v>3.23</v>
      </c>
      <c r="V16" s="243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 t="s">
        <v>129</v>
      </c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outlineLevel="1" x14ac:dyDescent="0.2">
      <c r="A17" s="219"/>
      <c r="B17" s="229"/>
      <c r="C17" s="270" t="s">
        <v>114</v>
      </c>
      <c r="D17" s="232"/>
      <c r="E17" s="237">
        <v>64.5</v>
      </c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4"/>
      <c r="V17" s="243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 t="s">
        <v>115</v>
      </c>
      <c r="AH17" s="218">
        <v>5</v>
      </c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ht="22.5" outlineLevel="1" x14ac:dyDescent="0.2">
      <c r="A18" s="219">
        <v>6</v>
      </c>
      <c r="B18" s="229" t="s">
        <v>130</v>
      </c>
      <c r="C18" s="269" t="s">
        <v>131</v>
      </c>
      <c r="D18" s="231" t="s">
        <v>110</v>
      </c>
      <c r="E18" s="236">
        <v>64.5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21</v>
      </c>
      <c r="M18" s="243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3" t="s">
        <v>128</v>
      </c>
      <c r="S18" s="243" t="s">
        <v>112</v>
      </c>
      <c r="T18" s="243">
        <v>0.98299999999999998</v>
      </c>
      <c r="U18" s="244">
        <f>ROUND(E18*T18,2)</f>
        <v>63.4</v>
      </c>
      <c r="V18" s="243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 t="s">
        <v>113</v>
      </c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outlineLevel="1" x14ac:dyDescent="0.2">
      <c r="A19" s="219"/>
      <c r="B19" s="229"/>
      <c r="C19" s="270" t="s">
        <v>114</v>
      </c>
      <c r="D19" s="232"/>
      <c r="E19" s="237">
        <v>64.5</v>
      </c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4"/>
      <c r="V19" s="243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 t="s">
        <v>115</v>
      </c>
      <c r="AH19" s="218">
        <v>5</v>
      </c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">
      <c r="A20" s="219">
        <v>7</v>
      </c>
      <c r="B20" s="229" t="s">
        <v>132</v>
      </c>
      <c r="C20" s="269" t="s">
        <v>133</v>
      </c>
      <c r="D20" s="231" t="s">
        <v>110</v>
      </c>
      <c r="E20" s="236">
        <v>64.5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3">
        <v>8.9999999999999998E-4</v>
      </c>
      <c r="O20" s="243">
        <f>ROUND(E20*N20,2)</f>
        <v>0.06</v>
      </c>
      <c r="P20" s="243">
        <v>0</v>
      </c>
      <c r="Q20" s="243">
        <f>ROUND(E20*P20,2)</f>
        <v>0</v>
      </c>
      <c r="R20" s="243" t="s">
        <v>128</v>
      </c>
      <c r="S20" s="243" t="s">
        <v>112</v>
      </c>
      <c r="T20" s="243">
        <v>0</v>
      </c>
      <c r="U20" s="244">
        <f>ROUND(E20*T20,2)</f>
        <v>0</v>
      </c>
      <c r="V20" s="243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 t="s">
        <v>129</v>
      </c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outlineLevel="1" x14ac:dyDescent="0.2">
      <c r="A21" s="219"/>
      <c r="B21" s="229"/>
      <c r="C21" s="270" t="s">
        <v>114</v>
      </c>
      <c r="D21" s="232"/>
      <c r="E21" s="237">
        <v>64.5</v>
      </c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44"/>
      <c r="V21" s="243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 t="s">
        <v>115</v>
      </c>
      <c r="AH21" s="218">
        <v>5</v>
      </c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ht="22.5" outlineLevel="1" x14ac:dyDescent="0.2">
      <c r="A22" s="219">
        <v>8</v>
      </c>
      <c r="B22" s="229" t="s">
        <v>134</v>
      </c>
      <c r="C22" s="269" t="s">
        <v>135</v>
      </c>
      <c r="D22" s="231" t="s">
        <v>110</v>
      </c>
      <c r="E22" s="236">
        <v>74.174999999999997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3">
        <v>1.4999999999999999E-2</v>
      </c>
      <c r="O22" s="243">
        <f>ROUND(E22*N22,2)</f>
        <v>1.1100000000000001</v>
      </c>
      <c r="P22" s="243">
        <v>0</v>
      </c>
      <c r="Q22" s="243">
        <f>ROUND(E22*P22,2)</f>
        <v>0</v>
      </c>
      <c r="R22" s="243"/>
      <c r="S22" s="243" t="s">
        <v>136</v>
      </c>
      <c r="T22" s="243">
        <v>0</v>
      </c>
      <c r="U22" s="244">
        <f>ROUND(E22*T22,2)</f>
        <v>0</v>
      </c>
      <c r="V22" s="243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 t="s">
        <v>137</v>
      </c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 x14ac:dyDescent="0.2">
      <c r="A23" s="219"/>
      <c r="B23" s="229"/>
      <c r="C23" s="270" t="s">
        <v>138</v>
      </c>
      <c r="D23" s="232"/>
      <c r="E23" s="237">
        <v>74.174999999999997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4"/>
      <c r="V23" s="243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 t="s">
        <v>115</v>
      </c>
      <c r="AH23" s="218">
        <v>5</v>
      </c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x14ac:dyDescent="0.2">
      <c r="A24" s="225" t="s">
        <v>106</v>
      </c>
      <c r="B24" s="230" t="s">
        <v>58</v>
      </c>
      <c r="C24" s="271" t="s">
        <v>59</v>
      </c>
      <c r="D24" s="233"/>
      <c r="E24" s="238"/>
      <c r="F24" s="245"/>
      <c r="G24" s="245">
        <f>SUMIF(AG25:AG32,"&lt;&gt;NOR",G25:G32)</f>
        <v>0</v>
      </c>
      <c r="H24" s="245"/>
      <c r="I24" s="245">
        <f>SUM(I25:I32)</f>
        <v>0</v>
      </c>
      <c r="J24" s="245"/>
      <c r="K24" s="245">
        <f>SUM(K25:K32)</f>
        <v>0</v>
      </c>
      <c r="L24" s="245"/>
      <c r="M24" s="245">
        <f>SUM(M25:M32)</f>
        <v>0</v>
      </c>
      <c r="N24" s="245"/>
      <c r="O24" s="245">
        <f>SUM(O25:O32)</f>
        <v>0</v>
      </c>
      <c r="P24" s="245"/>
      <c r="Q24" s="245">
        <f>SUM(Q25:Q32)</f>
        <v>0</v>
      </c>
      <c r="R24" s="245"/>
      <c r="S24" s="245"/>
      <c r="T24" s="245"/>
      <c r="U24" s="246">
        <f>SUM(U25:U32)</f>
        <v>35.950000000000003</v>
      </c>
      <c r="V24" s="245"/>
      <c r="AG24" t="s">
        <v>107</v>
      </c>
    </row>
    <row r="25" spans="1:60" outlineLevel="1" x14ac:dyDescent="0.2">
      <c r="A25" s="219">
        <v>9</v>
      </c>
      <c r="B25" s="229" t="s">
        <v>139</v>
      </c>
      <c r="C25" s="269" t="s">
        <v>140</v>
      </c>
      <c r="D25" s="231" t="s">
        <v>141</v>
      </c>
      <c r="E25" s="236">
        <v>129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3">
        <v>0</v>
      </c>
      <c r="O25" s="243">
        <f>ROUND(E25*N25,2)</f>
        <v>0</v>
      </c>
      <c r="P25" s="243">
        <v>0</v>
      </c>
      <c r="Q25" s="243">
        <f>ROUND(E25*P25,2)</f>
        <v>0</v>
      </c>
      <c r="R25" s="243" t="s">
        <v>142</v>
      </c>
      <c r="S25" s="243" t="s">
        <v>112</v>
      </c>
      <c r="T25" s="243">
        <v>0.06</v>
      </c>
      <c r="U25" s="244">
        <f>ROUND(E25*T25,2)</f>
        <v>7.74</v>
      </c>
      <c r="V25" s="243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 t="s">
        <v>113</v>
      </c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 x14ac:dyDescent="0.2">
      <c r="A26" s="219"/>
      <c r="B26" s="229"/>
      <c r="C26" s="270" t="s">
        <v>143</v>
      </c>
      <c r="D26" s="232"/>
      <c r="E26" s="237">
        <v>99</v>
      </c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4"/>
      <c r="V26" s="243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 t="s">
        <v>115</v>
      </c>
      <c r="AH26" s="218">
        <v>0</v>
      </c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 x14ac:dyDescent="0.2">
      <c r="A27" s="219"/>
      <c r="B27" s="229"/>
      <c r="C27" s="270" t="s">
        <v>144</v>
      </c>
      <c r="D27" s="232"/>
      <c r="E27" s="237">
        <v>30</v>
      </c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4"/>
      <c r="V27" s="243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 t="s">
        <v>115</v>
      </c>
      <c r="AH27" s="218">
        <v>0</v>
      </c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 x14ac:dyDescent="0.2">
      <c r="A28" s="219">
        <v>10</v>
      </c>
      <c r="B28" s="229" t="s">
        <v>145</v>
      </c>
      <c r="C28" s="269" t="s">
        <v>146</v>
      </c>
      <c r="D28" s="231" t="s">
        <v>141</v>
      </c>
      <c r="E28" s="236">
        <v>10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3">
        <v>0</v>
      </c>
      <c r="O28" s="243">
        <f>ROUND(E28*N28,2)</f>
        <v>0</v>
      </c>
      <c r="P28" s="243">
        <v>0</v>
      </c>
      <c r="Q28" s="243">
        <f>ROUND(E28*P28,2)</f>
        <v>0</v>
      </c>
      <c r="R28" s="243" t="s">
        <v>147</v>
      </c>
      <c r="S28" s="243" t="s">
        <v>112</v>
      </c>
      <c r="T28" s="243">
        <v>0.46500000000000002</v>
      </c>
      <c r="U28" s="244">
        <f>ROUND(E28*T28,2)</f>
        <v>4.6500000000000004</v>
      </c>
      <c r="V28" s="243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 t="s">
        <v>113</v>
      </c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outlineLevel="1" x14ac:dyDescent="0.2">
      <c r="A29" s="219">
        <v>11</v>
      </c>
      <c r="B29" s="229" t="s">
        <v>148</v>
      </c>
      <c r="C29" s="269" t="s">
        <v>149</v>
      </c>
      <c r="D29" s="231" t="s">
        <v>141</v>
      </c>
      <c r="E29" s="236">
        <v>129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3">
        <v>0</v>
      </c>
      <c r="O29" s="243">
        <f>ROUND(E29*N29,2)</f>
        <v>0</v>
      </c>
      <c r="P29" s="243">
        <v>0</v>
      </c>
      <c r="Q29" s="243">
        <f>ROUND(E29*P29,2)</f>
        <v>0</v>
      </c>
      <c r="R29" s="243"/>
      <c r="S29" s="243" t="s">
        <v>136</v>
      </c>
      <c r="T29" s="243">
        <v>0.06</v>
      </c>
      <c r="U29" s="244">
        <f>ROUND(E29*T29,2)</f>
        <v>7.74</v>
      </c>
      <c r="V29" s="243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 t="s">
        <v>113</v>
      </c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 x14ac:dyDescent="0.2">
      <c r="A30" s="219"/>
      <c r="B30" s="229"/>
      <c r="C30" s="270" t="s">
        <v>150</v>
      </c>
      <c r="D30" s="232"/>
      <c r="E30" s="237">
        <v>129</v>
      </c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4"/>
      <c r="V30" s="243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 t="s">
        <v>115</v>
      </c>
      <c r="AH30" s="218">
        <v>5</v>
      </c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>
        <v>12</v>
      </c>
      <c r="B31" s="229" t="s">
        <v>151</v>
      </c>
      <c r="C31" s="269" t="s">
        <v>152</v>
      </c>
      <c r="D31" s="231" t="s">
        <v>153</v>
      </c>
      <c r="E31" s="236">
        <v>7</v>
      </c>
      <c r="F31" s="242"/>
      <c r="G31" s="243">
        <f>ROUND(E31*F31,2)</f>
        <v>0</v>
      </c>
      <c r="H31" s="242"/>
      <c r="I31" s="243">
        <f>ROUND(E31*H31,2)</f>
        <v>0</v>
      </c>
      <c r="J31" s="242"/>
      <c r="K31" s="243">
        <f>ROUND(E31*J31,2)</f>
        <v>0</v>
      </c>
      <c r="L31" s="243">
        <v>21</v>
      </c>
      <c r="M31" s="243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3" t="s">
        <v>154</v>
      </c>
      <c r="S31" s="243" t="s">
        <v>112</v>
      </c>
      <c r="T31" s="243">
        <v>2.2599999999999998</v>
      </c>
      <c r="U31" s="244">
        <f>ROUND(E31*T31,2)</f>
        <v>15.82</v>
      </c>
      <c r="V31" s="243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 t="s">
        <v>155</v>
      </c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 x14ac:dyDescent="0.2">
      <c r="A32" s="219"/>
      <c r="B32" s="229"/>
      <c r="C32" s="270" t="s">
        <v>156</v>
      </c>
      <c r="D32" s="232"/>
      <c r="E32" s="237">
        <v>7</v>
      </c>
      <c r="F32" s="243"/>
      <c r="G32" s="243"/>
      <c r="H32" s="243"/>
      <c r="I32" s="243"/>
      <c r="J32" s="243"/>
      <c r="K32" s="243"/>
      <c r="L32" s="243"/>
      <c r="M32" s="243"/>
      <c r="N32" s="243"/>
      <c r="O32" s="243"/>
      <c r="P32" s="243"/>
      <c r="Q32" s="243"/>
      <c r="R32" s="243"/>
      <c r="S32" s="243"/>
      <c r="T32" s="243"/>
      <c r="U32" s="244"/>
      <c r="V32" s="243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 t="s">
        <v>115</v>
      </c>
      <c r="AH32" s="218">
        <v>0</v>
      </c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x14ac:dyDescent="0.2">
      <c r="A33" s="225" t="s">
        <v>106</v>
      </c>
      <c r="B33" s="230" t="s">
        <v>60</v>
      </c>
      <c r="C33" s="271" t="s">
        <v>61</v>
      </c>
      <c r="D33" s="233"/>
      <c r="E33" s="238"/>
      <c r="F33" s="245"/>
      <c r="G33" s="245">
        <f>SUMIF(AG34:AG35,"&lt;&gt;NOR",G34:G35)</f>
        <v>0</v>
      </c>
      <c r="H33" s="245"/>
      <c r="I33" s="245">
        <f>SUM(I34:I35)</f>
        <v>0</v>
      </c>
      <c r="J33" s="245"/>
      <c r="K33" s="245">
        <f>SUM(K34:K35)</f>
        <v>0</v>
      </c>
      <c r="L33" s="245"/>
      <c r="M33" s="245">
        <f>SUM(M34:M35)</f>
        <v>0</v>
      </c>
      <c r="N33" s="245"/>
      <c r="O33" s="245">
        <f>SUM(O34:O35)</f>
        <v>0.02</v>
      </c>
      <c r="P33" s="245"/>
      <c r="Q33" s="245">
        <f>SUM(Q34:Q35)</f>
        <v>0</v>
      </c>
      <c r="R33" s="245"/>
      <c r="S33" s="245"/>
      <c r="T33" s="245"/>
      <c r="U33" s="246">
        <f>SUM(U34:U35)</f>
        <v>0</v>
      </c>
      <c r="V33" s="245"/>
      <c r="AG33" t="s">
        <v>107</v>
      </c>
    </row>
    <row r="34" spans="1:60" outlineLevel="1" x14ac:dyDescent="0.2">
      <c r="A34" s="219">
        <v>13</v>
      </c>
      <c r="B34" s="229" t="s">
        <v>157</v>
      </c>
      <c r="C34" s="269" t="s">
        <v>158</v>
      </c>
      <c r="D34" s="231" t="s">
        <v>110</v>
      </c>
      <c r="E34" s="236">
        <v>87</v>
      </c>
      <c r="F34" s="242"/>
      <c r="G34" s="243">
        <f>ROUND(E34*F34,2)</f>
        <v>0</v>
      </c>
      <c r="H34" s="242"/>
      <c r="I34" s="243">
        <f>ROUND(E34*H34,2)</f>
        <v>0</v>
      </c>
      <c r="J34" s="242"/>
      <c r="K34" s="243">
        <f>ROUND(E34*J34,2)</f>
        <v>0</v>
      </c>
      <c r="L34" s="243">
        <v>21</v>
      </c>
      <c r="M34" s="243">
        <f>G34*(1+L34/100)</f>
        <v>0</v>
      </c>
      <c r="N34" s="243">
        <v>2.4000000000000001E-4</v>
      </c>
      <c r="O34" s="243">
        <f>ROUND(E34*N34,2)</f>
        <v>0.02</v>
      </c>
      <c r="P34" s="243">
        <v>0</v>
      </c>
      <c r="Q34" s="243">
        <f>ROUND(E34*P34,2)</f>
        <v>0</v>
      </c>
      <c r="R34" s="243"/>
      <c r="S34" s="243" t="s">
        <v>136</v>
      </c>
      <c r="T34" s="243">
        <v>0</v>
      </c>
      <c r="U34" s="244">
        <f>ROUND(E34*T34,2)</f>
        <v>0</v>
      </c>
      <c r="V34" s="243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 t="s">
        <v>159</v>
      </c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outlineLevel="1" x14ac:dyDescent="0.2">
      <c r="A35" s="219"/>
      <c r="B35" s="229"/>
      <c r="C35" s="270" t="s">
        <v>160</v>
      </c>
      <c r="D35" s="232"/>
      <c r="E35" s="237">
        <v>87</v>
      </c>
      <c r="F35" s="243"/>
      <c r="G35" s="243"/>
      <c r="H35" s="243"/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243"/>
      <c r="U35" s="244"/>
      <c r="V35" s="243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 t="s">
        <v>115</v>
      </c>
      <c r="AH35" s="218">
        <v>0</v>
      </c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ht="25.5" x14ac:dyDescent="0.2">
      <c r="A36" s="225" t="s">
        <v>106</v>
      </c>
      <c r="B36" s="230" t="s">
        <v>62</v>
      </c>
      <c r="C36" s="271" t="s">
        <v>63</v>
      </c>
      <c r="D36" s="233"/>
      <c r="E36" s="238"/>
      <c r="F36" s="245"/>
      <c r="G36" s="245">
        <f>SUMIF(AG37:AG37,"&lt;&gt;NOR",G37:G37)</f>
        <v>0</v>
      </c>
      <c r="H36" s="245"/>
      <c r="I36" s="245">
        <f>SUM(I37:I37)</f>
        <v>0</v>
      </c>
      <c r="J36" s="245"/>
      <c r="K36" s="245">
        <f>SUM(K37:K37)</f>
        <v>0</v>
      </c>
      <c r="L36" s="245"/>
      <c r="M36" s="245">
        <f>SUM(M37:M37)</f>
        <v>0</v>
      </c>
      <c r="N36" s="245"/>
      <c r="O36" s="245">
        <f>SUM(O37:O37)</f>
        <v>0</v>
      </c>
      <c r="P36" s="245"/>
      <c r="Q36" s="245">
        <f>SUM(Q37:Q37)</f>
        <v>0</v>
      </c>
      <c r="R36" s="245"/>
      <c r="S36" s="245"/>
      <c r="T36" s="245"/>
      <c r="U36" s="246">
        <f>SUM(U37:U37)</f>
        <v>0</v>
      </c>
      <c r="V36" s="245"/>
      <c r="AG36" t="s">
        <v>107</v>
      </c>
    </row>
    <row r="37" spans="1:60" outlineLevel="1" x14ac:dyDescent="0.2">
      <c r="A37" s="219">
        <v>14</v>
      </c>
      <c r="B37" s="229" t="s">
        <v>161</v>
      </c>
      <c r="C37" s="269" t="s">
        <v>162</v>
      </c>
      <c r="D37" s="231" t="s">
        <v>110</v>
      </c>
      <c r="E37" s="236">
        <v>540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21</v>
      </c>
      <c r="M37" s="243">
        <f>G37*(1+L37/100)</f>
        <v>0</v>
      </c>
      <c r="N37" s="243">
        <v>0</v>
      </c>
      <c r="O37" s="243">
        <f>ROUND(E37*N37,2)</f>
        <v>0</v>
      </c>
      <c r="P37" s="243">
        <v>0</v>
      </c>
      <c r="Q37" s="243">
        <f>ROUND(E37*P37,2)</f>
        <v>0</v>
      </c>
      <c r="R37" s="243"/>
      <c r="S37" s="243" t="s">
        <v>136</v>
      </c>
      <c r="T37" s="243">
        <v>0</v>
      </c>
      <c r="U37" s="244">
        <f>ROUND(E37*T37,2)</f>
        <v>0</v>
      </c>
      <c r="V37" s="243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 t="s">
        <v>159</v>
      </c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x14ac:dyDescent="0.2">
      <c r="A38" s="225" t="s">
        <v>106</v>
      </c>
      <c r="B38" s="230" t="s">
        <v>64</v>
      </c>
      <c r="C38" s="271" t="s">
        <v>65</v>
      </c>
      <c r="D38" s="233"/>
      <c r="E38" s="238"/>
      <c r="F38" s="245"/>
      <c r="G38" s="245">
        <f>SUMIF(AG39:AG80,"&lt;&gt;NOR",G39:G80)</f>
        <v>0</v>
      </c>
      <c r="H38" s="245"/>
      <c r="I38" s="245">
        <f>SUM(I39:I80)</f>
        <v>0</v>
      </c>
      <c r="J38" s="245"/>
      <c r="K38" s="245">
        <f>SUM(K39:K80)</f>
        <v>0</v>
      </c>
      <c r="L38" s="245"/>
      <c r="M38" s="245">
        <f>SUM(M39:M80)</f>
        <v>0</v>
      </c>
      <c r="N38" s="245"/>
      <c r="O38" s="245">
        <f>SUM(O39:O80)</f>
        <v>0</v>
      </c>
      <c r="P38" s="245"/>
      <c r="Q38" s="245">
        <f>SUM(Q39:Q80)</f>
        <v>25.950000000000003</v>
      </c>
      <c r="R38" s="245"/>
      <c r="S38" s="245"/>
      <c r="T38" s="245"/>
      <c r="U38" s="246">
        <f>SUM(U39:U80)</f>
        <v>178.65999999999997</v>
      </c>
      <c r="V38" s="245"/>
      <c r="AG38" t="s">
        <v>107</v>
      </c>
    </row>
    <row r="39" spans="1:60" outlineLevel="1" x14ac:dyDescent="0.2">
      <c r="A39" s="219">
        <v>15</v>
      </c>
      <c r="B39" s="229" t="s">
        <v>163</v>
      </c>
      <c r="C39" s="269" t="s">
        <v>164</v>
      </c>
      <c r="D39" s="231" t="s">
        <v>118</v>
      </c>
      <c r="E39" s="236">
        <v>0.56000000000000005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21</v>
      </c>
      <c r="M39" s="243">
        <f>G39*(1+L39/100)</f>
        <v>0</v>
      </c>
      <c r="N39" s="243">
        <v>0</v>
      </c>
      <c r="O39" s="243">
        <f>ROUND(E39*N39,2)</f>
        <v>0</v>
      </c>
      <c r="P39" s="243">
        <v>2</v>
      </c>
      <c r="Q39" s="243">
        <f>ROUND(E39*P39,2)</f>
        <v>1.1200000000000001</v>
      </c>
      <c r="R39" s="243" t="s">
        <v>119</v>
      </c>
      <c r="S39" s="243" t="s">
        <v>112</v>
      </c>
      <c r="T39" s="243">
        <v>6.4359999999999999</v>
      </c>
      <c r="U39" s="244">
        <f>ROUND(E39*T39,2)</f>
        <v>3.6</v>
      </c>
      <c r="V39" s="243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 t="s">
        <v>113</v>
      </c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outlineLevel="1" x14ac:dyDescent="0.2">
      <c r="A40" s="219"/>
      <c r="B40" s="229"/>
      <c r="C40" s="270" t="s">
        <v>165</v>
      </c>
      <c r="D40" s="232"/>
      <c r="E40" s="237">
        <v>0.56000000000000005</v>
      </c>
      <c r="F40" s="243"/>
      <c r="G40" s="243"/>
      <c r="H40" s="243"/>
      <c r="I40" s="243"/>
      <c r="J40" s="243"/>
      <c r="K40" s="243"/>
      <c r="L40" s="243"/>
      <c r="M40" s="243"/>
      <c r="N40" s="243"/>
      <c r="O40" s="243"/>
      <c r="P40" s="243"/>
      <c r="Q40" s="243"/>
      <c r="R40" s="243"/>
      <c r="S40" s="243"/>
      <c r="T40" s="243"/>
      <c r="U40" s="244"/>
      <c r="V40" s="243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 t="s">
        <v>115</v>
      </c>
      <c r="AH40" s="218">
        <v>0</v>
      </c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ht="22.5" outlineLevel="1" x14ac:dyDescent="0.2">
      <c r="A41" s="219">
        <v>16</v>
      </c>
      <c r="B41" s="229" t="s">
        <v>166</v>
      </c>
      <c r="C41" s="269" t="s">
        <v>167</v>
      </c>
      <c r="D41" s="231" t="s">
        <v>118</v>
      </c>
      <c r="E41" s="236">
        <v>10.231999999999999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3">
        <v>0</v>
      </c>
      <c r="O41" s="243">
        <f>ROUND(E41*N41,2)</f>
        <v>0</v>
      </c>
      <c r="P41" s="243">
        <v>2.2000000000000002</v>
      </c>
      <c r="Q41" s="243">
        <f>ROUND(E41*P41,2)</f>
        <v>22.51</v>
      </c>
      <c r="R41" s="243" t="s">
        <v>119</v>
      </c>
      <c r="S41" s="243" t="s">
        <v>112</v>
      </c>
      <c r="T41" s="243">
        <v>14.85</v>
      </c>
      <c r="U41" s="244">
        <f>ROUND(E41*T41,2)</f>
        <v>151.94999999999999</v>
      </c>
      <c r="V41" s="243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 t="s">
        <v>113</v>
      </c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 x14ac:dyDescent="0.2">
      <c r="A42" s="219"/>
      <c r="B42" s="229"/>
      <c r="C42" s="270" t="s">
        <v>168</v>
      </c>
      <c r="D42" s="232"/>
      <c r="E42" s="237">
        <v>0.59</v>
      </c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243"/>
      <c r="U42" s="244"/>
      <c r="V42" s="243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 t="s">
        <v>115</v>
      </c>
      <c r="AH42" s="218">
        <v>0</v>
      </c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 x14ac:dyDescent="0.2">
      <c r="A43" s="219"/>
      <c r="B43" s="229"/>
      <c r="C43" s="270" t="s">
        <v>169</v>
      </c>
      <c r="D43" s="232"/>
      <c r="E43" s="237">
        <v>0.16500000000000001</v>
      </c>
      <c r="F43" s="243"/>
      <c r="G43" s="243"/>
      <c r="H43" s="243"/>
      <c r="I43" s="243"/>
      <c r="J43" s="243"/>
      <c r="K43" s="243"/>
      <c r="L43" s="243"/>
      <c r="M43" s="243"/>
      <c r="N43" s="243"/>
      <c r="O43" s="243"/>
      <c r="P43" s="243"/>
      <c r="Q43" s="243"/>
      <c r="R43" s="243"/>
      <c r="S43" s="243"/>
      <c r="T43" s="243"/>
      <c r="U43" s="244"/>
      <c r="V43" s="243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 t="s">
        <v>115</v>
      </c>
      <c r="AH43" s="218">
        <v>0</v>
      </c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/>
      <c r="B44" s="229"/>
      <c r="C44" s="270" t="s">
        <v>170</v>
      </c>
      <c r="D44" s="232"/>
      <c r="E44" s="237">
        <v>0.54200000000000004</v>
      </c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43"/>
      <c r="Q44" s="243"/>
      <c r="R44" s="243"/>
      <c r="S44" s="243"/>
      <c r="T44" s="243"/>
      <c r="U44" s="244"/>
      <c r="V44" s="243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 t="s">
        <v>115</v>
      </c>
      <c r="AH44" s="218">
        <v>0</v>
      </c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outlineLevel="1" x14ac:dyDescent="0.2">
      <c r="A45" s="219"/>
      <c r="B45" s="229"/>
      <c r="C45" s="270" t="s">
        <v>171</v>
      </c>
      <c r="D45" s="232"/>
      <c r="E45" s="237">
        <v>0.14000000000000001</v>
      </c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4"/>
      <c r="V45" s="243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 t="s">
        <v>115</v>
      </c>
      <c r="AH45" s="218">
        <v>0</v>
      </c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outlineLevel="1" x14ac:dyDescent="0.2">
      <c r="A46" s="219"/>
      <c r="B46" s="229"/>
      <c r="C46" s="270" t="s">
        <v>172</v>
      </c>
      <c r="D46" s="232"/>
      <c r="E46" s="237">
        <v>2.17</v>
      </c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4"/>
      <c r="V46" s="243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 t="s">
        <v>115</v>
      </c>
      <c r="AH46" s="218">
        <v>0</v>
      </c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outlineLevel="1" x14ac:dyDescent="0.2">
      <c r="A47" s="219"/>
      <c r="B47" s="229"/>
      <c r="C47" s="270" t="s">
        <v>173</v>
      </c>
      <c r="D47" s="232"/>
      <c r="E47" s="237">
        <v>1.89</v>
      </c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4"/>
      <c r="V47" s="243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 t="s">
        <v>115</v>
      </c>
      <c r="AH47" s="218">
        <v>0</v>
      </c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outlineLevel="1" x14ac:dyDescent="0.2">
      <c r="A48" s="219"/>
      <c r="B48" s="229"/>
      <c r="C48" s="270" t="s">
        <v>174</v>
      </c>
      <c r="D48" s="232"/>
      <c r="E48" s="237">
        <v>0.21</v>
      </c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4"/>
      <c r="V48" s="243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 t="s">
        <v>115</v>
      </c>
      <c r="AH48" s="218">
        <v>0</v>
      </c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outlineLevel="1" x14ac:dyDescent="0.2">
      <c r="A49" s="219"/>
      <c r="B49" s="229"/>
      <c r="C49" s="270" t="s">
        <v>175</v>
      </c>
      <c r="D49" s="232"/>
      <c r="E49" s="237">
        <v>0.06</v>
      </c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R49" s="243"/>
      <c r="S49" s="243"/>
      <c r="T49" s="243"/>
      <c r="U49" s="244"/>
      <c r="V49" s="243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 t="s">
        <v>115</v>
      </c>
      <c r="AH49" s="218">
        <v>0</v>
      </c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outlineLevel="1" x14ac:dyDescent="0.2">
      <c r="A50" s="219"/>
      <c r="B50" s="229"/>
      <c r="C50" s="270" t="s">
        <v>176</v>
      </c>
      <c r="D50" s="232"/>
      <c r="E50" s="237">
        <v>0.51</v>
      </c>
      <c r="F50" s="243"/>
      <c r="G50" s="243"/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4"/>
      <c r="V50" s="243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 t="s">
        <v>115</v>
      </c>
      <c r="AH50" s="218">
        <v>0</v>
      </c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 x14ac:dyDescent="0.2">
      <c r="A51" s="219"/>
      <c r="B51" s="229"/>
      <c r="C51" s="270" t="s">
        <v>177</v>
      </c>
      <c r="D51" s="232"/>
      <c r="E51" s="237">
        <v>0.495</v>
      </c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4"/>
      <c r="V51" s="243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 t="s">
        <v>115</v>
      </c>
      <c r="AH51" s="218">
        <v>0</v>
      </c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outlineLevel="1" x14ac:dyDescent="0.2">
      <c r="A52" s="219"/>
      <c r="B52" s="229"/>
      <c r="C52" s="270" t="s">
        <v>178</v>
      </c>
      <c r="D52" s="232"/>
      <c r="E52" s="237">
        <v>0.22500000000000001</v>
      </c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4"/>
      <c r="V52" s="243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 t="s">
        <v>115</v>
      </c>
      <c r="AH52" s="218">
        <v>0</v>
      </c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19"/>
      <c r="B53" s="229"/>
      <c r="C53" s="270" t="s">
        <v>179</v>
      </c>
      <c r="D53" s="232"/>
      <c r="E53" s="237">
        <v>0.21</v>
      </c>
      <c r="F53" s="243"/>
      <c r="G53" s="243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4"/>
      <c r="V53" s="243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 t="s">
        <v>115</v>
      </c>
      <c r="AH53" s="218">
        <v>0</v>
      </c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outlineLevel="1" x14ac:dyDescent="0.2">
      <c r="A54" s="219"/>
      <c r="B54" s="229"/>
      <c r="C54" s="270" t="s">
        <v>180</v>
      </c>
      <c r="D54" s="232"/>
      <c r="E54" s="237">
        <v>0.09</v>
      </c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4"/>
      <c r="V54" s="243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 t="s">
        <v>115</v>
      </c>
      <c r="AH54" s="218">
        <v>0</v>
      </c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outlineLevel="1" x14ac:dyDescent="0.2">
      <c r="A55" s="219"/>
      <c r="B55" s="229"/>
      <c r="C55" s="270" t="s">
        <v>181</v>
      </c>
      <c r="D55" s="232"/>
      <c r="E55" s="237">
        <v>0.69</v>
      </c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4"/>
      <c r="V55" s="243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 t="s">
        <v>115</v>
      </c>
      <c r="AH55" s="218">
        <v>0</v>
      </c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outlineLevel="1" x14ac:dyDescent="0.2">
      <c r="A56" s="219"/>
      <c r="B56" s="229"/>
      <c r="C56" s="270" t="s">
        <v>182</v>
      </c>
      <c r="D56" s="232"/>
      <c r="E56" s="237">
        <v>0.12</v>
      </c>
      <c r="F56" s="243"/>
      <c r="G56" s="243"/>
      <c r="H56" s="243"/>
      <c r="I56" s="243"/>
      <c r="J56" s="243"/>
      <c r="K56" s="243"/>
      <c r="L56" s="243"/>
      <c r="M56" s="243"/>
      <c r="N56" s="243"/>
      <c r="O56" s="243"/>
      <c r="P56" s="243"/>
      <c r="Q56" s="243"/>
      <c r="R56" s="243"/>
      <c r="S56" s="243"/>
      <c r="T56" s="243"/>
      <c r="U56" s="244"/>
      <c r="V56" s="243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 t="s">
        <v>115</v>
      </c>
      <c r="AH56" s="218">
        <v>0</v>
      </c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/>
      <c r="B57" s="229"/>
      <c r="C57" s="270" t="s">
        <v>183</v>
      </c>
      <c r="D57" s="232"/>
      <c r="E57" s="237">
        <v>0.12</v>
      </c>
      <c r="F57" s="243"/>
      <c r="G57" s="243"/>
      <c r="H57" s="243"/>
      <c r="I57" s="243"/>
      <c r="J57" s="243"/>
      <c r="K57" s="243"/>
      <c r="L57" s="243"/>
      <c r="M57" s="243"/>
      <c r="N57" s="243"/>
      <c r="O57" s="243"/>
      <c r="P57" s="243"/>
      <c r="Q57" s="243"/>
      <c r="R57" s="243"/>
      <c r="S57" s="243"/>
      <c r="T57" s="243"/>
      <c r="U57" s="244"/>
      <c r="V57" s="243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 t="s">
        <v>115</v>
      </c>
      <c r="AH57" s="218">
        <v>0</v>
      </c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 x14ac:dyDescent="0.2">
      <c r="A58" s="219"/>
      <c r="B58" s="229"/>
      <c r="C58" s="270" t="s">
        <v>184</v>
      </c>
      <c r="D58" s="232"/>
      <c r="E58" s="237">
        <v>0.67500000000000004</v>
      </c>
      <c r="F58" s="243"/>
      <c r="G58" s="243"/>
      <c r="H58" s="243"/>
      <c r="I58" s="243"/>
      <c r="J58" s="243"/>
      <c r="K58" s="243"/>
      <c r="L58" s="243"/>
      <c r="M58" s="243"/>
      <c r="N58" s="243"/>
      <c r="O58" s="243"/>
      <c r="P58" s="243"/>
      <c r="Q58" s="243"/>
      <c r="R58" s="243"/>
      <c r="S58" s="243"/>
      <c r="T58" s="243"/>
      <c r="U58" s="244"/>
      <c r="V58" s="243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 t="s">
        <v>115</v>
      </c>
      <c r="AH58" s="218">
        <v>0</v>
      </c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 x14ac:dyDescent="0.2">
      <c r="A59" s="219"/>
      <c r="B59" s="229"/>
      <c r="C59" s="270" t="s">
        <v>185</v>
      </c>
      <c r="D59" s="232"/>
      <c r="E59" s="237">
        <v>0.75</v>
      </c>
      <c r="F59" s="243"/>
      <c r="G59" s="243"/>
      <c r="H59" s="243"/>
      <c r="I59" s="243"/>
      <c r="J59" s="243"/>
      <c r="K59" s="243"/>
      <c r="L59" s="243"/>
      <c r="M59" s="243"/>
      <c r="N59" s="243"/>
      <c r="O59" s="243"/>
      <c r="P59" s="243"/>
      <c r="Q59" s="243"/>
      <c r="R59" s="243"/>
      <c r="S59" s="243"/>
      <c r="T59" s="243"/>
      <c r="U59" s="244"/>
      <c r="V59" s="243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 t="s">
        <v>115</v>
      </c>
      <c r="AH59" s="218">
        <v>0</v>
      </c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outlineLevel="1" x14ac:dyDescent="0.2">
      <c r="A60" s="219"/>
      <c r="B60" s="229"/>
      <c r="C60" s="270" t="s">
        <v>186</v>
      </c>
      <c r="D60" s="232"/>
      <c r="E60" s="237">
        <v>0.36</v>
      </c>
      <c r="F60" s="243"/>
      <c r="G60" s="243"/>
      <c r="H60" s="243"/>
      <c r="I60" s="243"/>
      <c r="J60" s="243"/>
      <c r="K60" s="243"/>
      <c r="L60" s="243"/>
      <c r="M60" s="243"/>
      <c r="N60" s="243"/>
      <c r="O60" s="243"/>
      <c r="P60" s="243"/>
      <c r="Q60" s="243"/>
      <c r="R60" s="243"/>
      <c r="S60" s="243"/>
      <c r="T60" s="243"/>
      <c r="U60" s="244"/>
      <c r="V60" s="243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 t="s">
        <v>115</v>
      </c>
      <c r="AH60" s="218">
        <v>0</v>
      </c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 x14ac:dyDescent="0.2">
      <c r="A61" s="219"/>
      <c r="B61" s="229"/>
      <c r="C61" s="270" t="s">
        <v>187</v>
      </c>
      <c r="D61" s="232"/>
      <c r="E61" s="237">
        <v>0.12</v>
      </c>
      <c r="F61" s="243"/>
      <c r="G61" s="243"/>
      <c r="H61" s="243"/>
      <c r="I61" s="243"/>
      <c r="J61" s="243"/>
      <c r="K61" s="243"/>
      <c r="L61" s="243"/>
      <c r="M61" s="243"/>
      <c r="N61" s="243"/>
      <c r="O61" s="243"/>
      <c r="P61" s="243"/>
      <c r="Q61" s="243"/>
      <c r="R61" s="243"/>
      <c r="S61" s="243"/>
      <c r="T61" s="243"/>
      <c r="U61" s="244"/>
      <c r="V61" s="243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 t="s">
        <v>115</v>
      </c>
      <c r="AH61" s="218">
        <v>0</v>
      </c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 x14ac:dyDescent="0.2">
      <c r="A62" s="219"/>
      <c r="B62" s="229"/>
      <c r="C62" s="270" t="s">
        <v>188</v>
      </c>
      <c r="D62" s="232"/>
      <c r="E62" s="237">
        <v>0.1</v>
      </c>
      <c r="F62" s="243"/>
      <c r="G62" s="243"/>
      <c r="H62" s="243"/>
      <c r="I62" s="243"/>
      <c r="J62" s="243"/>
      <c r="K62" s="243"/>
      <c r="L62" s="243"/>
      <c r="M62" s="243"/>
      <c r="N62" s="243"/>
      <c r="O62" s="243"/>
      <c r="P62" s="243"/>
      <c r="Q62" s="243"/>
      <c r="R62" s="243"/>
      <c r="S62" s="243"/>
      <c r="T62" s="243"/>
      <c r="U62" s="244"/>
      <c r="V62" s="243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 t="s">
        <v>115</v>
      </c>
      <c r="AH62" s="218">
        <v>0</v>
      </c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ht="22.5" outlineLevel="1" x14ac:dyDescent="0.2">
      <c r="A63" s="219">
        <v>17</v>
      </c>
      <c r="B63" s="229" t="s">
        <v>123</v>
      </c>
      <c r="C63" s="269" t="s">
        <v>124</v>
      </c>
      <c r="D63" s="231" t="s">
        <v>110</v>
      </c>
      <c r="E63" s="236">
        <v>76.5</v>
      </c>
      <c r="F63" s="242"/>
      <c r="G63" s="243">
        <f>ROUND(E63*F63,2)</f>
        <v>0</v>
      </c>
      <c r="H63" s="242"/>
      <c r="I63" s="243">
        <f>ROUND(E63*H63,2)</f>
        <v>0</v>
      </c>
      <c r="J63" s="242"/>
      <c r="K63" s="243">
        <f>ROUND(E63*J63,2)</f>
        <v>0</v>
      </c>
      <c r="L63" s="243">
        <v>21</v>
      </c>
      <c r="M63" s="243">
        <f>G63*(1+L63/100)</f>
        <v>0</v>
      </c>
      <c r="N63" s="243">
        <v>0</v>
      </c>
      <c r="O63" s="243">
        <f>ROUND(E63*N63,2)</f>
        <v>0</v>
      </c>
      <c r="P63" s="243">
        <v>0.02</v>
      </c>
      <c r="Q63" s="243">
        <f>ROUND(E63*P63,2)</f>
        <v>1.53</v>
      </c>
      <c r="R63" s="243" t="s">
        <v>119</v>
      </c>
      <c r="S63" s="243" t="s">
        <v>112</v>
      </c>
      <c r="T63" s="243">
        <v>0.24</v>
      </c>
      <c r="U63" s="244">
        <f>ROUND(E63*T63,2)</f>
        <v>18.36</v>
      </c>
      <c r="V63" s="243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 t="s">
        <v>113</v>
      </c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outlineLevel="1" x14ac:dyDescent="0.2">
      <c r="A64" s="219"/>
      <c r="B64" s="229"/>
      <c r="C64" s="270" t="s">
        <v>189</v>
      </c>
      <c r="D64" s="232"/>
      <c r="E64" s="237">
        <v>21.7</v>
      </c>
      <c r="F64" s="243"/>
      <c r="G64" s="243"/>
      <c r="H64" s="243"/>
      <c r="I64" s="243"/>
      <c r="J64" s="243"/>
      <c r="K64" s="243"/>
      <c r="L64" s="243"/>
      <c r="M64" s="243"/>
      <c r="N64" s="243"/>
      <c r="O64" s="243"/>
      <c r="P64" s="243"/>
      <c r="Q64" s="243"/>
      <c r="R64" s="243"/>
      <c r="S64" s="243"/>
      <c r="T64" s="243"/>
      <c r="U64" s="244"/>
      <c r="V64" s="243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 t="s">
        <v>115</v>
      </c>
      <c r="AH64" s="218">
        <v>0</v>
      </c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outlineLevel="1" x14ac:dyDescent="0.2">
      <c r="A65" s="219"/>
      <c r="B65" s="229"/>
      <c r="C65" s="270" t="s">
        <v>190</v>
      </c>
      <c r="D65" s="232"/>
      <c r="E65" s="237">
        <v>12.6</v>
      </c>
      <c r="F65" s="243"/>
      <c r="G65" s="243"/>
      <c r="H65" s="243"/>
      <c r="I65" s="243"/>
      <c r="J65" s="243"/>
      <c r="K65" s="243"/>
      <c r="L65" s="243"/>
      <c r="M65" s="243"/>
      <c r="N65" s="243"/>
      <c r="O65" s="243"/>
      <c r="P65" s="243"/>
      <c r="Q65" s="243"/>
      <c r="R65" s="243"/>
      <c r="S65" s="243"/>
      <c r="T65" s="243"/>
      <c r="U65" s="244"/>
      <c r="V65" s="243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 t="s">
        <v>115</v>
      </c>
      <c r="AH65" s="218">
        <v>0</v>
      </c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 x14ac:dyDescent="0.2">
      <c r="A66" s="219"/>
      <c r="B66" s="229"/>
      <c r="C66" s="270" t="s">
        <v>191</v>
      </c>
      <c r="D66" s="232"/>
      <c r="E66" s="237">
        <v>3.7</v>
      </c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  <c r="S66" s="243"/>
      <c r="T66" s="243"/>
      <c r="U66" s="244"/>
      <c r="V66" s="243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 t="s">
        <v>115</v>
      </c>
      <c r="AH66" s="218">
        <v>0</v>
      </c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 x14ac:dyDescent="0.2">
      <c r="A67" s="219"/>
      <c r="B67" s="229"/>
      <c r="C67" s="270" t="s">
        <v>192</v>
      </c>
      <c r="D67" s="232"/>
      <c r="E67" s="237">
        <v>1.9</v>
      </c>
      <c r="F67" s="243"/>
      <c r="G67" s="243"/>
      <c r="H67" s="243"/>
      <c r="I67" s="243"/>
      <c r="J67" s="243"/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4"/>
      <c r="V67" s="243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 t="s">
        <v>115</v>
      </c>
      <c r="AH67" s="218">
        <v>0</v>
      </c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outlineLevel="1" x14ac:dyDescent="0.2">
      <c r="A68" s="219"/>
      <c r="B68" s="229"/>
      <c r="C68" s="270" t="s">
        <v>193</v>
      </c>
      <c r="D68" s="232"/>
      <c r="E68" s="237">
        <v>8.8000000000000007</v>
      </c>
      <c r="F68" s="243"/>
      <c r="G68" s="243"/>
      <c r="H68" s="243"/>
      <c r="I68" s="243"/>
      <c r="J68" s="243"/>
      <c r="K68" s="243"/>
      <c r="L68" s="243"/>
      <c r="M68" s="243"/>
      <c r="N68" s="243"/>
      <c r="O68" s="243"/>
      <c r="P68" s="243"/>
      <c r="Q68" s="243"/>
      <c r="R68" s="243"/>
      <c r="S68" s="243"/>
      <c r="T68" s="243"/>
      <c r="U68" s="244"/>
      <c r="V68" s="243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 t="s">
        <v>115</v>
      </c>
      <c r="AH68" s="218">
        <v>0</v>
      </c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outlineLevel="1" x14ac:dyDescent="0.2">
      <c r="A69" s="219"/>
      <c r="B69" s="229"/>
      <c r="C69" s="270" t="s">
        <v>194</v>
      </c>
      <c r="D69" s="232"/>
      <c r="E69" s="237">
        <v>4.3</v>
      </c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4"/>
      <c r="V69" s="243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 t="s">
        <v>115</v>
      </c>
      <c r="AH69" s="218">
        <v>0</v>
      </c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 x14ac:dyDescent="0.2">
      <c r="A70" s="219"/>
      <c r="B70" s="229"/>
      <c r="C70" s="270" t="s">
        <v>195</v>
      </c>
      <c r="D70" s="232"/>
      <c r="E70" s="237">
        <v>4.5999999999999996</v>
      </c>
      <c r="F70" s="243"/>
      <c r="G70" s="243"/>
      <c r="H70" s="243"/>
      <c r="I70" s="243"/>
      <c r="J70" s="243"/>
      <c r="K70" s="243"/>
      <c r="L70" s="243"/>
      <c r="M70" s="243"/>
      <c r="N70" s="243"/>
      <c r="O70" s="243"/>
      <c r="P70" s="243"/>
      <c r="Q70" s="243"/>
      <c r="R70" s="243"/>
      <c r="S70" s="243"/>
      <c r="T70" s="243"/>
      <c r="U70" s="244"/>
      <c r="V70" s="243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 t="s">
        <v>115</v>
      </c>
      <c r="AH70" s="218">
        <v>0</v>
      </c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outlineLevel="1" x14ac:dyDescent="0.2">
      <c r="A71" s="219"/>
      <c r="B71" s="229"/>
      <c r="C71" s="270" t="s">
        <v>196</v>
      </c>
      <c r="D71" s="232"/>
      <c r="E71" s="237">
        <v>3</v>
      </c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4"/>
      <c r="V71" s="243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 t="s">
        <v>115</v>
      </c>
      <c r="AH71" s="218">
        <v>0</v>
      </c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outlineLevel="1" x14ac:dyDescent="0.2">
      <c r="A72" s="219"/>
      <c r="B72" s="229"/>
      <c r="C72" s="270" t="s">
        <v>197</v>
      </c>
      <c r="D72" s="232"/>
      <c r="E72" s="237">
        <v>3.3</v>
      </c>
      <c r="F72" s="243"/>
      <c r="G72" s="243"/>
      <c r="H72" s="243"/>
      <c r="I72" s="243"/>
      <c r="J72" s="243"/>
      <c r="K72" s="243"/>
      <c r="L72" s="243"/>
      <c r="M72" s="243"/>
      <c r="N72" s="243"/>
      <c r="O72" s="243"/>
      <c r="P72" s="243"/>
      <c r="Q72" s="243"/>
      <c r="R72" s="243"/>
      <c r="S72" s="243"/>
      <c r="T72" s="243"/>
      <c r="U72" s="244"/>
      <c r="V72" s="243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 t="s">
        <v>115</v>
      </c>
      <c r="AH72" s="218">
        <v>0</v>
      </c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outlineLevel="1" x14ac:dyDescent="0.2">
      <c r="A73" s="219"/>
      <c r="B73" s="229"/>
      <c r="C73" s="270" t="s">
        <v>198</v>
      </c>
      <c r="D73" s="232"/>
      <c r="E73" s="237">
        <v>3</v>
      </c>
      <c r="F73" s="243"/>
      <c r="G73" s="243"/>
      <c r="H73" s="243"/>
      <c r="I73" s="243"/>
      <c r="J73" s="243"/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4"/>
      <c r="V73" s="243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 t="s">
        <v>115</v>
      </c>
      <c r="AH73" s="218">
        <v>0</v>
      </c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 x14ac:dyDescent="0.2">
      <c r="A74" s="219"/>
      <c r="B74" s="229"/>
      <c r="C74" s="270" t="s">
        <v>199</v>
      </c>
      <c r="D74" s="232"/>
      <c r="E74" s="237">
        <v>2.4</v>
      </c>
      <c r="F74" s="243"/>
      <c r="G74" s="243"/>
      <c r="H74" s="243"/>
      <c r="I74" s="243"/>
      <c r="J74" s="243"/>
      <c r="K74" s="243"/>
      <c r="L74" s="243"/>
      <c r="M74" s="243"/>
      <c r="N74" s="243"/>
      <c r="O74" s="243"/>
      <c r="P74" s="243"/>
      <c r="Q74" s="243"/>
      <c r="R74" s="243"/>
      <c r="S74" s="243"/>
      <c r="T74" s="243"/>
      <c r="U74" s="244"/>
      <c r="V74" s="243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 t="s">
        <v>115</v>
      </c>
      <c r="AH74" s="218">
        <v>0</v>
      </c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 x14ac:dyDescent="0.2">
      <c r="A75" s="219"/>
      <c r="B75" s="229"/>
      <c r="C75" s="270" t="s">
        <v>200</v>
      </c>
      <c r="D75" s="232"/>
      <c r="E75" s="237">
        <v>5</v>
      </c>
      <c r="F75" s="243"/>
      <c r="G75" s="243"/>
      <c r="H75" s="243"/>
      <c r="I75" s="243"/>
      <c r="J75" s="243"/>
      <c r="K75" s="243"/>
      <c r="L75" s="243"/>
      <c r="M75" s="243"/>
      <c r="N75" s="243"/>
      <c r="O75" s="243"/>
      <c r="P75" s="243"/>
      <c r="Q75" s="243"/>
      <c r="R75" s="243"/>
      <c r="S75" s="243"/>
      <c r="T75" s="243"/>
      <c r="U75" s="244"/>
      <c r="V75" s="243"/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 t="s">
        <v>115</v>
      </c>
      <c r="AH75" s="218">
        <v>0</v>
      </c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 x14ac:dyDescent="0.2">
      <c r="A76" s="219"/>
      <c r="B76" s="229"/>
      <c r="C76" s="270" t="s">
        <v>201</v>
      </c>
      <c r="D76" s="232"/>
      <c r="E76" s="237">
        <v>1.2</v>
      </c>
      <c r="F76" s="243"/>
      <c r="G76" s="243"/>
      <c r="H76" s="243"/>
      <c r="I76" s="243"/>
      <c r="J76" s="243"/>
      <c r="K76" s="243"/>
      <c r="L76" s="243"/>
      <c r="M76" s="243"/>
      <c r="N76" s="243"/>
      <c r="O76" s="243"/>
      <c r="P76" s="243"/>
      <c r="Q76" s="243"/>
      <c r="R76" s="243"/>
      <c r="S76" s="243"/>
      <c r="T76" s="243"/>
      <c r="U76" s="244"/>
      <c r="V76" s="243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 t="s">
        <v>115</v>
      </c>
      <c r="AH76" s="218">
        <v>0</v>
      </c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 x14ac:dyDescent="0.2">
      <c r="A77" s="219"/>
      <c r="B77" s="229"/>
      <c r="C77" s="270" t="s">
        <v>202</v>
      </c>
      <c r="D77" s="232"/>
      <c r="E77" s="237">
        <v>1</v>
      </c>
      <c r="F77" s="243"/>
      <c r="G77" s="243"/>
      <c r="H77" s="243"/>
      <c r="I77" s="243"/>
      <c r="J77" s="243"/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44"/>
      <c r="V77" s="243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 t="s">
        <v>115</v>
      </c>
      <c r="AH77" s="218">
        <v>0</v>
      </c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outlineLevel="1" x14ac:dyDescent="0.2">
      <c r="A78" s="219">
        <v>18</v>
      </c>
      <c r="B78" s="229" t="s">
        <v>203</v>
      </c>
      <c r="C78" s="269" t="s">
        <v>204</v>
      </c>
      <c r="D78" s="231" t="s">
        <v>110</v>
      </c>
      <c r="E78" s="236">
        <v>11.3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3">
        <v>0</v>
      </c>
      <c r="O78" s="243">
        <f>ROUND(E78*N78,2)</f>
        <v>0</v>
      </c>
      <c r="P78" s="243">
        <v>7.0000000000000007E-2</v>
      </c>
      <c r="Q78" s="243">
        <f>ROUND(E78*P78,2)</f>
        <v>0.79</v>
      </c>
      <c r="R78" s="243" t="s">
        <v>119</v>
      </c>
      <c r="S78" s="243" t="s">
        <v>112</v>
      </c>
      <c r="T78" s="243">
        <v>0.42</v>
      </c>
      <c r="U78" s="244">
        <f>ROUND(E78*T78,2)</f>
        <v>4.75</v>
      </c>
      <c r="V78" s="243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 t="s">
        <v>113</v>
      </c>
      <c r="AH78" s="218"/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outlineLevel="1" x14ac:dyDescent="0.2">
      <c r="A79" s="219"/>
      <c r="B79" s="229"/>
      <c r="C79" s="270" t="s">
        <v>205</v>
      </c>
      <c r="D79" s="232"/>
      <c r="E79" s="237">
        <v>5.9</v>
      </c>
      <c r="F79" s="243"/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243"/>
      <c r="R79" s="243"/>
      <c r="S79" s="243"/>
      <c r="T79" s="243"/>
      <c r="U79" s="244"/>
      <c r="V79" s="243"/>
      <c r="W79" s="218"/>
      <c r="X79" s="218"/>
      <c r="Y79" s="218"/>
      <c r="Z79" s="218"/>
      <c r="AA79" s="218"/>
      <c r="AB79" s="218"/>
      <c r="AC79" s="218"/>
      <c r="AD79" s="218"/>
      <c r="AE79" s="218"/>
      <c r="AF79" s="218"/>
      <c r="AG79" s="218" t="s">
        <v>115</v>
      </c>
      <c r="AH79" s="218">
        <v>0</v>
      </c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 x14ac:dyDescent="0.2">
      <c r="A80" s="219"/>
      <c r="B80" s="229"/>
      <c r="C80" s="270" t="s">
        <v>206</v>
      </c>
      <c r="D80" s="232"/>
      <c r="E80" s="237">
        <v>5.4</v>
      </c>
      <c r="F80" s="243"/>
      <c r="G80" s="243"/>
      <c r="H80" s="243"/>
      <c r="I80" s="243"/>
      <c r="J80" s="243"/>
      <c r="K80" s="243"/>
      <c r="L80" s="243"/>
      <c r="M80" s="243"/>
      <c r="N80" s="243"/>
      <c r="O80" s="243"/>
      <c r="P80" s="243"/>
      <c r="Q80" s="243"/>
      <c r="R80" s="243"/>
      <c r="S80" s="243"/>
      <c r="T80" s="243"/>
      <c r="U80" s="244"/>
      <c r="V80" s="243"/>
      <c r="W80" s="218"/>
      <c r="X80" s="218"/>
      <c r="Y80" s="218"/>
      <c r="Z80" s="218"/>
      <c r="AA80" s="218"/>
      <c r="AB80" s="218"/>
      <c r="AC80" s="218"/>
      <c r="AD80" s="218"/>
      <c r="AE80" s="218"/>
      <c r="AF80" s="218"/>
      <c r="AG80" s="218" t="s">
        <v>115</v>
      </c>
      <c r="AH80" s="218">
        <v>0</v>
      </c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x14ac:dyDescent="0.2">
      <c r="A81" s="225" t="s">
        <v>106</v>
      </c>
      <c r="B81" s="230" t="s">
        <v>66</v>
      </c>
      <c r="C81" s="271" t="s">
        <v>67</v>
      </c>
      <c r="D81" s="233"/>
      <c r="E81" s="238"/>
      <c r="F81" s="245"/>
      <c r="G81" s="245">
        <f>SUMIF(AG82:AG82,"&lt;&gt;NOR",G82:G82)</f>
        <v>0</v>
      </c>
      <c r="H81" s="245"/>
      <c r="I81" s="245">
        <f>SUM(I82:I82)</f>
        <v>0</v>
      </c>
      <c r="J81" s="245"/>
      <c r="K81" s="245">
        <f>SUM(K82:K82)</f>
        <v>0</v>
      </c>
      <c r="L81" s="245"/>
      <c r="M81" s="245">
        <f>SUM(M82:M82)</f>
        <v>0</v>
      </c>
      <c r="N81" s="245"/>
      <c r="O81" s="245">
        <f>SUM(O82:O82)</f>
        <v>0</v>
      </c>
      <c r="P81" s="245"/>
      <c r="Q81" s="245">
        <f>SUM(Q82:Q82)</f>
        <v>0</v>
      </c>
      <c r="R81" s="245"/>
      <c r="S81" s="245"/>
      <c r="T81" s="245"/>
      <c r="U81" s="246">
        <f>SUM(U82:U82)</f>
        <v>45.44</v>
      </c>
      <c r="V81" s="245"/>
      <c r="AG81" t="s">
        <v>107</v>
      </c>
    </row>
    <row r="82" spans="1:60" outlineLevel="1" x14ac:dyDescent="0.2">
      <c r="A82" s="219">
        <v>19</v>
      </c>
      <c r="B82" s="229" t="s">
        <v>207</v>
      </c>
      <c r="C82" s="269" t="s">
        <v>208</v>
      </c>
      <c r="D82" s="231" t="s">
        <v>209</v>
      </c>
      <c r="E82" s="236">
        <v>8.8161000000000005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3">
        <v>0</v>
      </c>
      <c r="O82" s="243">
        <f>ROUND(E82*N82,2)</f>
        <v>0</v>
      </c>
      <c r="P82" s="243">
        <v>0</v>
      </c>
      <c r="Q82" s="243">
        <f>ROUND(E82*P82,2)</f>
        <v>0</v>
      </c>
      <c r="R82" s="243" t="s">
        <v>210</v>
      </c>
      <c r="S82" s="243" t="s">
        <v>112</v>
      </c>
      <c r="T82" s="243">
        <v>5.1539999999999999</v>
      </c>
      <c r="U82" s="244">
        <f>ROUND(E82*T82,2)</f>
        <v>45.44</v>
      </c>
      <c r="V82" s="243"/>
      <c r="W82" s="218"/>
      <c r="X82" s="218"/>
      <c r="Y82" s="218"/>
      <c r="Z82" s="218"/>
      <c r="AA82" s="218"/>
      <c r="AB82" s="218"/>
      <c r="AC82" s="218"/>
      <c r="AD82" s="218"/>
      <c r="AE82" s="218"/>
      <c r="AF82" s="218"/>
      <c r="AG82" s="218" t="s">
        <v>211</v>
      </c>
      <c r="AH82" s="218"/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x14ac:dyDescent="0.2">
      <c r="A83" s="225" t="s">
        <v>106</v>
      </c>
      <c r="B83" s="230" t="s">
        <v>68</v>
      </c>
      <c r="C83" s="271" t="s">
        <v>69</v>
      </c>
      <c r="D83" s="233"/>
      <c r="E83" s="238"/>
      <c r="F83" s="245"/>
      <c r="G83" s="245">
        <f>SUMIF(AG84:AG120,"&lt;&gt;NOR",G84:G120)</f>
        <v>0</v>
      </c>
      <c r="H83" s="245"/>
      <c r="I83" s="245">
        <f>SUM(I84:I120)</f>
        <v>0</v>
      </c>
      <c r="J83" s="245"/>
      <c r="K83" s="245">
        <f>SUM(K84:K120)</f>
        <v>0</v>
      </c>
      <c r="L83" s="245"/>
      <c r="M83" s="245">
        <f>SUM(M84:M120)</f>
        <v>0</v>
      </c>
      <c r="N83" s="245"/>
      <c r="O83" s="245">
        <f>SUM(O84:O120)</f>
        <v>33.830000000000005</v>
      </c>
      <c r="P83" s="245"/>
      <c r="Q83" s="245">
        <f>SUM(Q84:Q120)</f>
        <v>0</v>
      </c>
      <c r="R83" s="245"/>
      <c r="S83" s="245"/>
      <c r="T83" s="245"/>
      <c r="U83" s="246">
        <f>SUM(U84:U120)</f>
        <v>330.34000000000003</v>
      </c>
      <c r="V83" s="245"/>
      <c r="AG83" t="s">
        <v>107</v>
      </c>
    </row>
    <row r="84" spans="1:60" ht="22.5" outlineLevel="1" x14ac:dyDescent="0.2">
      <c r="A84" s="219">
        <v>20</v>
      </c>
      <c r="B84" s="229" t="s">
        <v>212</v>
      </c>
      <c r="C84" s="269" t="s">
        <v>213</v>
      </c>
      <c r="D84" s="231" t="s">
        <v>118</v>
      </c>
      <c r="E84" s="236">
        <v>0.56000000000000005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3">
        <v>2.52766</v>
      </c>
      <c r="O84" s="243">
        <f>ROUND(E84*N84,2)</f>
        <v>1.42</v>
      </c>
      <c r="P84" s="243">
        <v>0</v>
      </c>
      <c r="Q84" s="243">
        <f>ROUND(E84*P84,2)</f>
        <v>0</v>
      </c>
      <c r="R84" s="243" t="s">
        <v>210</v>
      </c>
      <c r="S84" s="243" t="s">
        <v>112</v>
      </c>
      <c r="T84" s="243">
        <v>7.8220000000000001</v>
      </c>
      <c r="U84" s="244">
        <f>ROUND(E84*T84,2)</f>
        <v>4.38</v>
      </c>
      <c r="V84" s="243"/>
      <c r="W84" s="218"/>
      <c r="X84" s="218"/>
      <c r="Y84" s="218"/>
      <c r="Z84" s="218"/>
      <c r="AA84" s="218"/>
      <c r="AB84" s="218"/>
      <c r="AC84" s="218"/>
      <c r="AD84" s="218"/>
      <c r="AE84" s="218"/>
      <c r="AF84" s="218"/>
      <c r="AG84" s="218" t="s">
        <v>159</v>
      </c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outlineLevel="1" x14ac:dyDescent="0.2">
      <c r="A85" s="219"/>
      <c r="B85" s="229"/>
      <c r="C85" s="270" t="s">
        <v>214</v>
      </c>
      <c r="D85" s="232"/>
      <c r="E85" s="237">
        <v>0.56000000000000005</v>
      </c>
      <c r="F85" s="243"/>
      <c r="G85" s="243"/>
      <c r="H85" s="243"/>
      <c r="I85" s="243"/>
      <c r="J85" s="243"/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4"/>
      <c r="V85" s="243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 t="s">
        <v>115</v>
      </c>
      <c r="AH85" s="218">
        <v>5</v>
      </c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outlineLevel="1" x14ac:dyDescent="0.2">
      <c r="A86" s="219">
        <v>21</v>
      </c>
      <c r="B86" s="229" t="s">
        <v>215</v>
      </c>
      <c r="C86" s="269" t="s">
        <v>216</v>
      </c>
      <c r="D86" s="231" t="s">
        <v>118</v>
      </c>
      <c r="E86" s="236">
        <v>10.231999999999999</v>
      </c>
      <c r="F86" s="242"/>
      <c r="G86" s="243">
        <f>ROUND(E86*F86,2)</f>
        <v>0</v>
      </c>
      <c r="H86" s="242"/>
      <c r="I86" s="243">
        <f>ROUND(E86*H86,2)</f>
        <v>0</v>
      </c>
      <c r="J86" s="242"/>
      <c r="K86" s="243">
        <f>ROUND(E86*J86,2)</f>
        <v>0</v>
      </c>
      <c r="L86" s="243">
        <v>21</v>
      </c>
      <c r="M86" s="243">
        <f>G86*(1+L86/100)</f>
        <v>0</v>
      </c>
      <c r="N86" s="243">
        <v>2.5</v>
      </c>
      <c r="O86" s="243">
        <f>ROUND(E86*N86,2)</f>
        <v>25.58</v>
      </c>
      <c r="P86" s="243">
        <v>0</v>
      </c>
      <c r="Q86" s="243">
        <f>ROUND(E86*P86,2)</f>
        <v>0</v>
      </c>
      <c r="R86" s="243" t="s">
        <v>210</v>
      </c>
      <c r="S86" s="243" t="s">
        <v>112</v>
      </c>
      <c r="T86" s="243">
        <v>5.33</v>
      </c>
      <c r="U86" s="244">
        <f>ROUND(E86*T86,2)</f>
        <v>54.54</v>
      </c>
      <c r="V86" s="243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 t="s">
        <v>159</v>
      </c>
      <c r="AH86" s="218"/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 outlineLevel="1" x14ac:dyDescent="0.2">
      <c r="A87" s="219"/>
      <c r="B87" s="229"/>
      <c r="C87" s="270" t="s">
        <v>217</v>
      </c>
      <c r="D87" s="232"/>
      <c r="E87" s="237">
        <v>10.231999999999999</v>
      </c>
      <c r="F87" s="243"/>
      <c r="G87" s="243"/>
      <c r="H87" s="243"/>
      <c r="I87" s="243"/>
      <c r="J87" s="243"/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4"/>
      <c r="V87" s="243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 t="s">
        <v>115</v>
      </c>
      <c r="AH87" s="218">
        <v>5</v>
      </c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 outlineLevel="1" x14ac:dyDescent="0.2">
      <c r="A88" s="219">
        <v>22</v>
      </c>
      <c r="B88" s="229" t="s">
        <v>218</v>
      </c>
      <c r="C88" s="269" t="s">
        <v>219</v>
      </c>
      <c r="D88" s="231" t="s">
        <v>110</v>
      </c>
      <c r="E88" s="236">
        <v>87.8</v>
      </c>
      <c r="F88" s="242"/>
      <c r="G88" s="243">
        <f>ROUND(E88*F88,2)</f>
        <v>0</v>
      </c>
      <c r="H88" s="242"/>
      <c r="I88" s="243">
        <f>ROUND(E88*H88,2)</f>
        <v>0</v>
      </c>
      <c r="J88" s="242"/>
      <c r="K88" s="243">
        <f>ROUND(E88*J88,2)</f>
        <v>0</v>
      </c>
      <c r="L88" s="243">
        <v>21</v>
      </c>
      <c r="M88" s="243">
        <f>G88*(1+L88/100)</f>
        <v>0</v>
      </c>
      <c r="N88" s="243">
        <v>4.7199999999999999E-2</v>
      </c>
      <c r="O88" s="243">
        <f>ROUND(E88*N88,2)</f>
        <v>4.1399999999999997</v>
      </c>
      <c r="P88" s="243">
        <v>0</v>
      </c>
      <c r="Q88" s="243">
        <f>ROUND(E88*P88,2)</f>
        <v>0</v>
      </c>
      <c r="R88" s="243" t="s">
        <v>111</v>
      </c>
      <c r="S88" s="243" t="s">
        <v>112</v>
      </c>
      <c r="T88" s="243">
        <v>0.248</v>
      </c>
      <c r="U88" s="244">
        <f>ROUND(E88*T88,2)</f>
        <v>21.77</v>
      </c>
      <c r="V88" s="243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 t="s">
        <v>113</v>
      </c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outlineLevel="1" x14ac:dyDescent="0.2">
      <c r="A89" s="219"/>
      <c r="B89" s="229"/>
      <c r="C89" s="270" t="s">
        <v>220</v>
      </c>
      <c r="D89" s="232"/>
      <c r="E89" s="237">
        <v>11.3</v>
      </c>
      <c r="F89" s="243"/>
      <c r="G89" s="243"/>
      <c r="H89" s="243"/>
      <c r="I89" s="243"/>
      <c r="J89" s="243"/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4"/>
      <c r="V89" s="243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 t="s">
        <v>115</v>
      </c>
      <c r="AH89" s="218">
        <v>5</v>
      </c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 x14ac:dyDescent="0.2">
      <c r="A90" s="219"/>
      <c r="B90" s="229"/>
      <c r="C90" s="270" t="s">
        <v>221</v>
      </c>
      <c r="D90" s="232"/>
      <c r="E90" s="237">
        <v>76.5</v>
      </c>
      <c r="F90" s="243"/>
      <c r="G90" s="243"/>
      <c r="H90" s="243"/>
      <c r="I90" s="243"/>
      <c r="J90" s="243"/>
      <c r="K90" s="243"/>
      <c r="L90" s="243"/>
      <c r="M90" s="243"/>
      <c r="N90" s="243"/>
      <c r="O90" s="243"/>
      <c r="P90" s="243"/>
      <c r="Q90" s="243"/>
      <c r="R90" s="243"/>
      <c r="S90" s="243"/>
      <c r="T90" s="243"/>
      <c r="U90" s="244"/>
      <c r="V90" s="243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 t="s">
        <v>115</v>
      </c>
      <c r="AH90" s="218">
        <v>5</v>
      </c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outlineLevel="1" x14ac:dyDescent="0.2">
      <c r="A91" s="219">
        <v>23</v>
      </c>
      <c r="B91" s="229" t="s">
        <v>126</v>
      </c>
      <c r="C91" s="269" t="s">
        <v>127</v>
      </c>
      <c r="D91" s="231" t="s">
        <v>110</v>
      </c>
      <c r="E91" s="236">
        <v>87.8</v>
      </c>
      <c r="F91" s="242"/>
      <c r="G91" s="243">
        <f>ROUND(E91*F91,2)</f>
        <v>0</v>
      </c>
      <c r="H91" s="242"/>
      <c r="I91" s="243">
        <f>ROUND(E91*H91,2)</f>
        <v>0</v>
      </c>
      <c r="J91" s="242"/>
      <c r="K91" s="243">
        <f>ROUND(E91*J91,2)</f>
        <v>0</v>
      </c>
      <c r="L91" s="243">
        <v>21</v>
      </c>
      <c r="M91" s="243">
        <f>G91*(1+L91/100)</f>
        <v>0</v>
      </c>
      <c r="N91" s="243">
        <v>2.1000000000000001E-4</v>
      </c>
      <c r="O91" s="243">
        <f>ROUND(E91*N91,2)</f>
        <v>0.02</v>
      </c>
      <c r="P91" s="243">
        <v>0</v>
      </c>
      <c r="Q91" s="243">
        <f>ROUND(E91*P91,2)</f>
        <v>0</v>
      </c>
      <c r="R91" s="243" t="s">
        <v>128</v>
      </c>
      <c r="S91" s="243" t="s">
        <v>112</v>
      </c>
      <c r="T91" s="243">
        <v>0.05</v>
      </c>
      <c r="U91" s="244">
        <f>ROUND(E91*T91,2)</f>
        <v>4.3899999999999997</v>
      </c>
      <c r="V91" s="243"/>
      <c r="W91" s="218"/>
      <c r="X91" s="218"/>
      <c r="Y91" s="218"/>
      <c r="Z91" s="218"/>
      <c r="AA91" s="218"/>
      <c r="AB91" s="218"/>
      <c r="AC91" s="218"/>
      <c r="AD91" s="218"/>
      <c r="AE91" s="218"/>
      <c r="AF91" s="218"/>
      <c r="AG91" s="218" t="s">
        <v>129</v>
      </c>
      <c r="AH91" s="218"/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outlineLevel="1" x14ac:dyDescent="0.2">
      <c r="A92" s="219"/>
      <c r="B92" s="229"/>
      <c r="C92" s="270" t="s">
        <v>221</v>
      </c>
      <c r="D92" s="232"/>
      <c r="E92" s="237">
        <v>76.5</v>
      </c>
      <c r="F92" s="243"/>
      <c r="G92" s="243"/>
      <c r="H92" s="243"/>
      <c r="I92" s="243"/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4"/>
      <c r="V92" s="243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 t="s">
        <v>115</v>
      </c>
      <c r="AH92" s="218">
        <v>5</v>
      </c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outlineLevel="1" x14ac:dyDescent="0.2">
      <c r="A93" s="219"/>
      <c r="B93" s="229"/>
      <c r="C93" s="270" t="s">
        <v>220</v>
      </c>
      <c r="D93" s="232"/>
      <c r="E93" s="237">
        <v>11.3</v>
      </c>
      <c r="F93" s="243"/>
      <c r="G93" s="243"/>
      <c r="H93" s="243"/>
      <c r="I93" s="243"/>
      <c r="J93" s="243"/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4"/>
      <c r="V93" s="243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 t="s">
        <v>115</v>
      </c>
      <c r="AH93" s="218">
        <v>5</v>
      </c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ht="22.5" outlineLevel="1" x14ac:dyDescent="0.2">
      <c r="A94" s="219">
        <v>24</v>
      </c>
      <c r="B94" s="229" t="s">
        <v>130</v>
      </c>
      <c r="C94" s="269" t="s">
        <v>131</v>
      </c>
      <c r="D94" s="231" t="s">
        <v>110</v>
      </c>
      <c r="E94" s="236">
        <v>83.76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21</v>
      </c>
      <c r="M94" s="243">
        <f>G94*(1+L94/100)</f>
        <v>0</v>
      </c>
      <c r="N94" s="243">
        <v>0</v>
      </c>
      <c r="O94" s="243">
        <f>ROUND(E94*N94,2)</f>
        <v>0</v>
      </c>
      <c r="P94" s="243">
        <v>0</v>
      </c>
      <c r="Q94" s="243">
        <f>ROUND(E94*P94,2)</f>
        <v>0</v>
      </c>
      <c r="R94" s="243" t="s">
        <v>128</v>
      </c>
      <c r="S94" s="243" t="s">
        <v>112</v>
      </c>
      <c r="T94" s="243">
        <v>0.98299999999999998</v>
      </c>
      <c r="U94" s="244">
        <f>ROUND(E94*T94,2)</f>
        <v>82.34</v>
      </c>
      <c r="V94" s="243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8" t="s">
        <v>113</v>
      </c>
      <c r="AH94" s="218"/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outlineLevel="1" x14ac:dyDescent="0.2">
      <c r="A95" s="219"/>
      <c r="B95" s="229"/>
      <c r="C95" s="270" t="s">
        <v>222</v>
      </c>
      <c r="D95" s="232"/>
      <c r="E95" s="237">
        <v>4.08</v>
      </c>
      <c r="F95" s="243"/>
      <c r="G95" s="243"/>
      <c r="H95" s="243"/>
      <c r="I95" s="243"/>
      <c r="J95" s="243"/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4"/>
      <c r="V95" s="243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 t="s">
        <v>115</v>
      </c>
      <c r="AH95" s="218">
        <v>0</v>
      </c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 x14ac:dyDescent="0.2">
      <c r="A96" s="219"/>
      <c r="B96" s="229"/>
      <c r="C96" s="270" t="s">
        <v>223</v>
      </c>
      <c r="D96" s="232"/>
      <c r="E96" s="237">
        <v>3.18</v>
      </c>
      <c r="F96" s="243"/>
      <c r="G96" s="243"/>
      <c r="H96" s="243"/>
      <c r="I96" s="243"/>
      <c r="J96" s="243"/>
      <c r="K96" s="243"/>
      <c r="L96" s="243"/>
      <c r="M96" s="243"/>
      <c r="N96" s="243"/>
      <c r="O96" s="243"/>
      <c r="P96" s="243"/>
      <c r="Q96" s="243"/>
      <c r="R96" s="243"/>
      <c r="S96" s="243"/>
      <c r="T96" s="243"/>
      <c r="U96" s="244"/>
      <c r="V96" s="243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 t="s">
        <v>115</v>
      </c>
      <c r="AH96" s="218">
        <v>0</v>
      </c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 x14ac:dyDescent="0.2">
      <c r="A97" s="219"/>
      <c r="B97" s="229"/>
      <c r="C97" s="270" t="s">
        <v>221</v>
      </c>
      <c r="D97" s="232"/>
      <c r="E97" s="237">
        <v>76.5</v>
      </c>
      <c r="F97" s="243"/>
      <c r="G97" s="243"/>
      <c r="H97" s="243"/>
      <c r="I97" s="243"/>
      <c r="J97" s="243"/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4"/>
      <c r="V97" s="243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 t="s">
        <v>115</v>
      </c>
      <c r="AH97" s="218">
        <v>5</v>
      </c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outlineLevel="1" x14ac:dyDescent="0.2">
      <c r="A98" s="219">
        <v>25</v>
      </c>
      <c r="B98" s="229" t="s">
        <v>224</v>
      </c>
      <c r="C98" s="269" t="s">
        <v>225</v>
      </c>
      <c r="D98" s="231" t="s">
        <v>110</v>
      </c>
      <c r="E98" s="236">
        <v>11.3</v>
      </c>
      <c r="F98" s="242"/>
      <c r="G98" s="243">
        <f>ROUND(E98*F98,2)</f>
        <v>0</v>
      </c>
      <c r="H98" s="242"/>
      <c r="I98" s="243">
        <f>ROUND(E98*H98,2)</f>
        <v>0</v>
      </c>
      <c r="J98" s="242"/>
      <c r="K98" s="243">
        <f>ROUND(E98*J98,2)</f>
        <v>0</v>
      </c>
      <c r="L98" s="243">
        <v>21</v>
      </c>
      <c r="M98" s="243">
        <f>G98*(1+L98/100)</f>
        <v>0</v>
      </c>
      <c r="N98" s="243">
        <v>0</v>
      </c>
      <c r="O98" s="243">
        <f>ROUND(E98*N98,2)</f>
        <v>0</v>
      </c>
      <c r="P98" s="243">
        <v>0</v>
      </c>
      <c r="Q98" s="243">
        <f>ROUND(E98*P98,2)</f>
        <v>0</v>
      </c>
      <c r="R98" s="243" t="s">
        <v>128</v>
      </c>
      <c r="S98" s="243" t="s">
        <v>112</v>
      </c>
      <c r="T98" s="243">
        <v>0.80900000000000005</v>
      </c>
      <c r="U98" s="244">
        <f>ROUND(E98*T98,2)</f>
        <v>9.14</v>
      </c>
      <c r="V98" s="243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8" t="s">
        <v>129</v>
      </c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outlineLevel="1" x14ac:dyDescent="0.2">
      <c r="A99" s="219"/>
      <c r="B99" s="229"/>
      <c r="C99" s="270" t="s">
        <v>220</v>
      </c>
      <c r="D99" s="232"/>
      <c r="E99" s="237">
        <v>11.3</v>
      </c>
      <c r="F99" s="243"/>
      <c r="G99" s="243"/>
      <c r="H99" s="243"/>
      <c r="I99" s="243"/>
      <c r="J99" s="243"/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4"/>
      <c r="V99" s="243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8" t="s">
        <v>115</v>
      </c>
      <c r="AH99" s="218">
        <v>5</v>
      </c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 x14ac:dyDescent="0.2">
      <c r="A100" s="219">
        <v>26</v>
      </c>
      <c r="B100" s="229" t="s">
        <v>132</v>
      </c>
      <c r="C100" s="269" t="s">
        <v>133</v>
      </c>
      <c r="D100" s="231" t="s">
        <v>110</v>
      </c>
      <c r="E100" s="236">
        <v>95.06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3">
        <v>8.9999999999999998E-4</v>
      </c>
      <c r="O100" s="243">
        <f>ROUND(E100*N100,2)</f>
        <v>0.09</v>
      </c>
      <c r="P100" s="243">
        <v>0</v>
      </c>
      <c r="Q100" s="243">
        <f>ROUND(E100*P100,2)</f>
        <v>0</v>
      </c>
      <c r="R100" s="243" t="s">
        <v>128</v>
      </c>
      <c r="S100" s="243" t="s">
        <v>112</v>
      </c>
      <c r="T100" s="243">
        <v>0</v>
      </c>
      <c r="U100" s="244">
        <f>ROUND(E100*T100,2)</f>
        <v>0</v>
      </c>
      <c r="V100" s="243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8" t="s">
        <v>129</v>
      </c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 x14ac:dyDescent="0.2">
      <c r="A101" s="219"/>
      <c r="B101" s="229"/>
      <c r="C101" s="270" t="s">
        <v>226</v>
      </c>
      <c r="D101" s="232"/>
      <c r="E101" s="237">
        <v>83.76</v>
      </c>
      <c r="F101" s="243"/>
      <c r="G101" s="243"/>
      <c r="H101" s="243"/>
      <c r="I101" s="243"/>
      <c r="J101" s="243"/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4"/>
      <c r="V101" s="243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18" t="s">
        <v>115</v>
      </c>
      <c r="AH101" s="218">
        <v>5</v>
      </c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 x14ac:dyDescent="0.2">
      <c r="A102" s="219"/>
      <c r="B102" s="229"/>
      <c r="C102" s="270" t="s">
        <v>227</v>
      </c>
      <c r="D102" s="232"/>
      <c r="E102" s="237">
        <v>11.3</v>
      </c>
      <c r="F102" s="243"/>
      <c r="G102" s="243"/>
      <c r="H102" s="243"/>
      <c r="I102" s="243"/>
      <c r="J102" s="243"/>
      <c r="K102" s="243"/>
      <c r="L102" s="243"/>
      <c r="M102" s="243"/>
      <c r="N102" s="243"/>
      <c r="O102" s="243"/>
      <c r="P102" s="243"/>
      <c r="Q102" s="243"/>
      <c r="R102" s="243"/>
      <c r="S102" s="243"/>
      <c r="T102" s="243"/>
      <c r="U102" s="244"/>
      <c r="V102" s="243"/>
      <c r="W102" s="218"/>
      <c r="X102" s="218"/>
      <c r="Y102" s="218"/>
      <c r="Z102" s="218"/>
      <c r="AA102" s="218"/>
      <c r="AB102" s="218"/>
      <c r="AC102" s="218"/>
      <c r="AD102" s="218"/>
      <c r="AE102" s="218"/>
      <c r="AF102" s="218"/>
      <c r="AG102" s="218" t="s">
        <v>115</v>
      </c>
      <c r="AH102" s="218">
        <v>5</v>
      </c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outlineLevel="1" x14ac:dyDescent="0.2">
      <c r="A103" s="219">
        <v>27</v>
      </c>
      <c r="B103" s="229" t="s">
        <v>228</v>
      </c>
      <c r="C103" s="269" t="s">
        <v>229</v>
      </c>
      <c r="D103" s="231" t="s">
        <v>110</v>
      </c>
      <c r="E103" s="236">
        <v>92.2</v>
      </c>
      <c r="F103" s="242"/>
      <c r="G103" s="243">
        <f>ROUND(E103*F103,2)</f>
        <v>0</v>
      </c>
      <c r="H103" s="242"/>
      <c r="I103" s="243">
        <f>ROUND(E103*H103,2)</f>
        <v>0</v>
      </c>
      <c r="J103" s="242"/>
      <c r="K103" s="243">
        <f>ROUND(E103*J103,2)</f>
        <v>0</v>
      </c>
      <c r="L103" s="243">
        <v>21</v>
      </c>
      <c r="M103" s="243">
        <f>G103*(1+L103/100)</f>
        <v>0</v>
      </c>
      <c r="N103" s="243">
        <v>2.0000000000000002E-5</v>
      </c>
      <c r="O103" s="243">
        <f>ROUND(E103*N103,2)</f>
        <v>0</v>
      </c>
      <c r="P103" s="243">
        <v>0</v>
      </c>
      <c r="Q103" s="243">
        <f>ROUND(E103*P103,2)</f>
        <v>0</v>
      </c>
      <c r="R103" s="243"/>
      <c r="S103" s="243" t="s">
        <v>136</v>
      </c>
      <c r="T103" s="243">
        <v>0.32</v>
      </c>
      <c r="U103" s="244">
        <f>ROUND(E103*T103,2)</f>
        <v>29.5</v>
      </c>
      <c r="V103" s="243"/>
      <c r="W103" s="218"/>
      <c r="X103" s="218"/>
      <c r="Y103" s="218"/>
      <c r="Z103" s="218"/>
      <c r="AA103" s="218"/>
      <c r="AB103" s="218"/>
      <c r="AC103" s="218"/>
      <c r="AD103" s="218"/>
      <c r="AE103" s="218"/>
      <c r="AF103" s="218"/>
      <c r="AG103" s="218" t="s">
        <v>113</v>
      </c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 x14ac:dyDescent="0.2">
      <c r="A104" s="219"/>
      <c r="B104" s="229"/>
      <c r="C104" s="270" t="s">
        <v>221</v>
      </c>
      <c r="D104" s="232"/>
      <c r="E104" s="237">
        <v>76.5</v>
      </c>
      <c r="F104" s="243"/>
      <c r="G104" s="243"/>
      <c r="H104" s="243"/>
      <c r="I104" s="243"/>
      <c r="J104" s="243"/>
      <c r="K104" s="243"/>
      <c r="L104" s="243"/>
      <c r="M104" s="243"/>
      <c r="N104" s="243"/>
      <c r="O104" s="243"/>
      <c r="P104" s="243"/>
      <c r="Q104" s="243"/>
      <c r="R104" s="243"/>
      <c r="S104" s="243"/>
      <c r="T104" s="243"/>
      <c r="U104" s="244"/>
      <c r="V104" s="243"/>
      <c r="W104" s="218"/>
      <c r="X104" s="218"/>
      <c r="Y104" s="218"/>
      <c r="Z104" s="218"/>
      <c r="AA104" s="218"/>
      <c r="AB104" s="218"/>
      <c r="AC104" s="218"/>
      <c r="AD104" s="218"/>
      <c r="AE104" s="218"/>
      <c r="AF104" s="218"/>
      <c r="AG104" s="218" t="s">
        <v>115</v>
      </c>
      <c r="AH104" s="218">
        <v>5</v>
      </c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outlineLevel="1" x14ac:dyDescent="0.2">
      <c r="A105" s="219"/>
      <c r="B105" s="229"/>
      <c r="C105" s="270" t="s">
        <v>230</v>
      </c>
      <c r="D105" s="232"/>
      <c r="E105" s="237">
        <v>15.7</v>
      </c>
      <c r="F105" s="243"/>
      <c r="G105" s="243"/>
      <c r="H105" s="243"/>
      <c r="I105" s="243"/>
      <c r="J105" s="243"/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4"/>
      <c r="V105" s="243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18" t="s">
        <v>115</v>
      </c>
      <c r="AH105" s="218">
        <v>0</v>
      </c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outlineLevel="1" x14ac:dyDescent="0.2">
      <c r="A106" s="219">
        <v>28</v>
      </c>
      <c r="B106" s="229" t="s">
        <v>231</v>
      </c>
      <c r="C106" s="269" t="s">
        <v>232</v>
      </c>
      <c r="D106" s="231" t="s">
        <v>110</v>
      </c>
      <c r="E106" s="236">
        <v>4.4000000000000004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3">
        <v>2.545E-2</v>
      </c>
      <c r="O106" s="243">
        <f>ROUND(E106*N106,2)</f>
        <v>0.11</v>
      </c>
      <c r="P106" s="243">
        <v>0</v>
      </c>
      <c r="Q106" s="243">
        <f>ROUND(E106*P106,2)</f>
        <v>0</v>
      </c>
      <c r="R106" s="243"/>
      <c r="S106" s="243" t="s">
        <v>136</v>
      </c>
      <c r="T106" s="243">
        <v>0.97199999999999998</v>
      </c>
      <c r="U106" s="244">
        <f>ROUND(E106*T106,2)</f>
        <v>4.28</v>
      </c>
      <c r="V106" s="243"/>
      <c r="W106" s="218"/>
      <c r="X106" s="218"/>
      <c r="Y106" s="218"/>
      <c r="Z106" s="218"/>
      <c r="AA106" s="218"/>
      <c r="AB106" s="218"/>
      <c r="AC106" s="218"/>
      <c r="AD106" s="218"/>
      <c r="AE106" s="218"/>
      <c r="AF106" s="218"/>
      <c r="AG106" s="218" t="s">
        <v>159</v>
      </c>
      <c r="AH106" s="218"/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18"/>
      <c r="AZ106" s="218"/>
      <c r="BA106" s="218"/>
      <c r="BB106" s="218"/>
      <c r="BC106" s="218"/>
      <c r="BD106" s="218"/>
      <c r="BE106" s="218"/>
      <c r="BF106" s="218"/>
      <c r="BG106" s="218"/>
      <c r="BH106" s="218"/>
    </row>
    <row r="107" spans="1:60" outlineLevel="1" x14ac:dyDescent="0.2">
      <c r="A107" s="219"/>
      <c r="B107" s="229"/>
      <c r="C107" s="270" t="s">
        <v>233</v>
      </c>
      <c r="D107" s="232"/>
      <c r="E107" s="237">
        <v>2.5</v>
      </c>
      <c r="F107" s="243"/>
      <c r="G107" s="243"/>
      <c r="H107" s="243"/>
      <c r="I107" s="243"/>
      <c r="J107" s="243"/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4"/>
      <c r="V107" s="243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18" t="s">
        <v>115</v>
      </c>
      <c r="AH107" s="218">
        <v>0</v>
      </c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 x14ac:dyDescent="0.2">
      <c r="A108" s="219"/>
      <c r="B108" s="229"/>
      <c r="C108" s="270" t="s">
        <v>234</v>
      </c>
      <c r="D108" s="232"/>
      <c r="E108" s="237">
        <v>1.9</v>
      </c>
      <c r="F108" s="243"/>
      <c r="G108" s="243"/>
      <c r="H108" s="243"/>
      <c r="I108" s="243"/>
      <c r="J108" s="243"/>
      <c r="K108" s="243"/>
      <c r="L108" s="243"/>
      <c r="M108" s="243"/>
      <c r="N108" s="243"/>
      <c r="O108" s="243"/>
      <c r="P108" s="243"/>
      <c r="Q108" s="243"/>
      <c r="R108" s="243"/>
      <c r="S108" s="243"/>
      <c r="T108" s="243"/>
      <c r="U108" s="244"/>
      <c r="V108" s="243"/>
      <c r="W108" s="218"/>
      <c r="X108" s="218"/>
      <c r="Y108" s="218"/>
      <c r="Z108" s="218"/>
      <c r="AA108" s="218"/>
      <c r="AB108" s="218"/>
      <c r="AC108" s="218"/>
      <c r="AD108" s="218"/>
      <c r="AE108" s="218"/>
      <c r="AF108" s="218"/>
      <c r="AG108" s="218" t="s">
        <v>115</v>
      </c>
      <c r="AH108" s="218">
        <v>0</v>
      </c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 x14ac:dyDescent="0.2">
      <c r="A109" s="219">
        <v>29</v>
      </c>
      <c r="B109" s="229" t="s">
        <v>235</v>
      </c>
      <c r="C109" s="269" t="s">
        <v>236</v>
      </c>
      <c r="D109" s="231" t="s">
        <v>237</v>
      </c>
      <c r="E109" s="236">
        <v>120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21</v>
      </c>
      <c r="M109" s="243">
        <f>G109*(1+L109/100)</f>
        <v>0</v>
      </c>
      <c r="N109" s="243">
        <v>0</v>
      </c>
      <c r="O109" s="243">
        <f>ROUND(E109*N109,2)</f>
        <v>0</v>
      </c>
      <c r="P109" s="243">
        <v>0</v>
      </c>
      <c r="Q109" s="243">
        <f>ROUND(E109*P109,2)</f>
        <v>0</v>
      </c>
      <c r="R109" s="243" t="s">
        <v>238</v>
      </c>
      <c r="S109" s="243" t="s">
        <v>112</v>
      </c>
      <c r="T109" s="243">
        <v>1</v>
      </c>
      <c r="U109" s="244">
        <f>ROUND(E109*T109,2)</f>
        <v>120</v>
      </c>
      <c r="V109" s="243"/>
      <c r="W109" s="218"/>
      <c r="X109" s="218"/>
      <c r="Y109" s="218"/>
      <c r="Z109" s="218"/>
      <c r="AA109" s="218"/>
      <c r="AB109" s="218"/>
      <c r="AC109" s="218"/>
      <c r="AD109" s="218"/>
      <c r="AE109" s="218"/>
      <c r="AF109" s="218"/>
      <c r="AG109" s="218" t="s">
        <v>239</v>
      </c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 x14ac:dyDescent="0.2">
      <c r="A110" s="219"/>
      <c r="B110" s="229"/>
      <c r="C110" s="270" t="s">
        <v>240</v>
      </c>
      <c r="D110" s="232"/>
      <c r="E110" s="237">
        <v>120</v>
      </c>
      <c r="F110" s="243"/>
      <c r="G110" s="243"/>
      <c r="H110" s="243"/>
      <c r="I110" s="243"/>
      <c r="J110" s="243"/>
      <c r="K110" s="243"/>
      <c r="L110" s="243"/>
      <c r="M110" s="243"/>
      <c r="N110" s="243"/>
      <c r="O110" s="243"/>
      <c r="P110" s="243"/>
      <c r="Q110" s="243"/>
      <c r="R110" s="243"/>
      <c r="S110" s="243"/>
      <c r="T110" s="243"/>
      <c r="U110" s="244"/>
      <c r="V110" s="243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  <c r="AG110" s="218" t="s">
        <v>115</v>
      </c>
      <c r="AH110" s="218">
        <v>0</v>
      </c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ht="22.5" outlineLevel="1" x14ac:dyDescent="0.2">
      <c r="A111" s="219">
        <v>30</v>
      </c>
      <c r="B111" s="229" t="s">
        <v>241</v>
      </c>
      <c r="C111" s="269" t="s">
        <v>242</v>
      </c>
      <c r="D111" s="231" t="s">
        <v>243</v>
      </c>
      <c r="E111" s="236">
        <v>13.068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3">
        <v>1E-3</v>
      </c>
      <c r="O111" s="243">
        <f>ROUND(E111*N111,2)</f>
        <v>0.01</v>
      </c>
      <c r="P111" s="243">
        <v>0</v>
      </c>
      <c r="Q111" s="243">
        <f>ROUND(E111*P111,2)</f>
        <v>0</v>
      </c>
      <c r="R111" s="243" t="s">
        <v>244</v>
      </c>
      <c r="S111" s="243" t="s">
        <v>112</v>
      </c>
      <c r="T111" s="243">
        <v>0</v>
      </c>
      <c r="U111" s="244">
        <f>ROUND(E111*T111,2)</f>
        <v>0</v>
      </c>
      <c r="V111" s="243"/>
      <c r="W111" s="218"/>
      <c r="X111" s="218"/>
      <c r="Y111" s="218"/>
      <c r="Z111" s="218"/>
      <c r="AA111" s="218"/>
      <c r="AB111" s="218"/>
      <c r="AC111" s="218"/>
      <c r="AD111" s="218"/>
      <c r="AE111" s="218"/>
      <c r="AF111" s="218"/>
      <c r="AG111" s="218" t="s">
        <v>245</v>
      </c>
      <c r="AH111" s="218"/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outlineLevel="1" x14ac:dyDescent="0.2">
      <c r="A112" s="219"/>
      <c r="B112" s="229"/>
      <c r="C112" s="270" t="s">
        <v>246</v>
      </c>
      <c r="D112" s="232"/>
      <c r="E112" s="237">
        <v>7.3440000000000003</v>
      </c>
      <c r="F112" s="243"/>
      <c r="G112" s="243"/>
      <c r="H112" s="243"/>
      <c r="I112" s="243"/>
      <c r="J112" s="243"/>
      <c r="K112" s="243"/>
      <c r="L112" s="243"/>
      <c r="M112" s="243"/>
      <c r="N112" s="243"/>
      <c r="O112" s="243"/>
      <c r="P112" s="243"/>
      <c r="Q112" s="243"/>
      <c r="R112" s="243"/>
      <c r="S112" s="243"/>
      <c r="T112" s="243"/>
      <c r="U112" s="244"/>
      <c r="V112" s="243"/>
      <c r="W112" s="218"/>
      <c r="X112" s="218"/>
      <c r="Y112" s="218"/>
      <c r="Z112" s="218"/>
      <c r="AA112" s="218"/>
      <c r="AB112" s="218"/>
      <c r="AC112" s="218"/>
      <c r="AD112" s="218"/>
      <c r="AE112" s="218"/>
      <c r="AF112" s="218"/>
      <c r="AG112" s="218" t="s">
        <v>115</v>
      </c>
      <c r="AH112" s="218">
        <v>0</v>
      </c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outlineLevel="1" x14ac:dyDescent="0.2">
      <c r="A113" s="219"/>
      <c r="B113" s="229"/>
      <c r="C113" s="270" t="s">
        <v>247</v>
      </c>
      <c r="D113" s="232"/>
      <c r="E113" s="237">
        <v>5.7240000000000002</v>
      </c>
      <c r="F113" s="243"/>
      <c r="G113" s="243"/>
      <c r="H113" s="243"/>
      <c r="I113" s="243"/>
      <c r="J113" s="243"/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4"/>
      <c r="V113" s="243"/>
      <c r="W113" s="218"/>
      <c r="X113" s="218"/>
      <c r="Y113" s="218"/>
      <c r="Z113" s="218"/>
      <c r="AA113" s="218"/>
      <c r="AB113" s="218"/>
      <c r="AC113" s="218"/>
      <c r="AD113" s="218"/>
      <c r="AE113" s="218"/>
      <c r="AF113" s="218"/>
      <c r="AG113" s="218" t="s">
        <v>115</v>
      </c>
      <c r="AH113" s="218">
        <v>0</v>
      </c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ht="22.5" outlineLevel="1" x14ac:dyDescent="0.2">
      <c r="A114" s="219">
        <v>31</v>
      </c>
      <c r="B114" s="229" t="s">
        <v>248</v>
      </c>
      <c r="C114" s="269" t="s">
        <v>249</v>
      </c>
      <c r="D114" s="231" t="s">
        <v>110</v>
      </c>
      <c r="E114" s="236">
        <v>14.69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3">
        <v>6.6000000000000003E-2</v>
      </c>
      <c r="O114" s="243">
        <f>ROUND(E114*N114,2)</f>
        <v>0.97</v>
      </c>
      <c r="P114" s="243">
        <v>0</v>
      </c>
      <c r="Q114" s="243">
        <f>ROUND(E114*P114,2)</f>
        <v>0</v>
      </c>
      <c r="R114" s="243" t="s">
        <v>244</v>
      </c>
      <c r="S114" s="243" t="s">
        <v>112</v>
      </c>
      <c r="T114" s="243">
        <v>0</v>
      </c>
      <c r="U114" s="244">
        <f>ROUND(E114*T114,2)</f>
        <v>0</v>
      </c>
      <c r="V114" s="243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 t="s">
        <v>137</v>
      </c>
      <c r="AH114" s="218"/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 x14ac:dyDescent="0.2">
      <c r="A115" s="219"/>
      <c r="B115" s="229"/>
      <c r="C115" s="270" t="s">
        <v>250</v>
      </c>
      <c r="D115" s="232"/>
      <c r="E115" s="237">
        <v>14.69</v>
      </c>
      <c r="F115" s="243"/>
      <c r="G115" s="243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243"/>
      <c r="S115" s="243"/>
      <c r="T115" s="243"/>
      <c r="U115" s="244"/>
      <c r="V115" s="243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 t="s">
        <v>115</v>
      </c>
      <c r="AH115" s="218">
        <v>5</v>
      </c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ht="22.5" outlineLevel="1" x14ac:dyDescent="0.2">
      <c r="A116" s="219">
        <v>32</v>
      </c>
      <c r="B116" s="229" t="s">
        <v>134</v>
      </c>
      <c r="C116" s="269" t="s">
        <v>135</v>
      </c>
      <c r="D116" s="231" t="s">
        <v>110</v>
      </c>
      <c r="E116" s="236">
        <v>87.974999999999994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3">
        <v>1.4999999999999999E-2</v>
      </c>
      <c r="O116" s="243">
        <f>ROUND(E116*N116,2)</f>
        <v>1.32</v>
      </c>
      <c r="P116" s="243">
        <v>0</v>
      </c>
      <c r="Q116" s="243">
        <f>ROUND(E116*P116,2)</f>
        <v>0</v>
      </c>
      <c r="R116" s="243"/>
      <c r="S116" s="243" t="s">
        <v>136</v>
      </c>
      <c r="T116" s="243">
        <v>0</v>
      </c>
      <c r="U116" s="244">
        <f>ROUND(E116*T116,2)</f>
        <v>0</v>
      </c>
      <c r="V116" s="243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 t="s">
        <v>137</v>
      </c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 x14ac:dyDescent="0.2">
      <c r="A117" s="219"/>
      <c r="B117" s="229"/>
      <c r="C117" s="270" t="s">
        <v>251</v>
      </c>
      <c r="D117" s="232"/>
      <c r="E117" s="237">
        <v>87.974999999999994</v>
      </c>
      <c r="F117" s="243"/>
      <c r="G117" s="243"/>
      <c r="H117" s="243"/>
      <c r="I117" s="243"/>
      <c r="J117" s="243"/>
      <c r="K117" s="243"/>
      <c r="L117" s="243"/>
      <c r="M117" s="243"/>
      <c r="N117" s="243"/>
      <c r="O117" s="243"/>
      <c r="P117" s="243"/>
      <c r="Q117" s="243"/>
      <c r="R117" s="243"/>
      <c r="S117" s="243"/>
      <c r="T117" s="243"/>
      <c r="U117" s="244"/>
      <c r="V117" s="243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 t="s">
        <v>115</v>
      </c>
      <c r="AH117" s="218">
        <v>5</v>
      </c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 x14ac:dyDescent="0.2">
      <c r="A118" s="219">
        <v>33</v>
      </c>
      <c r="B118" s="229" t="s">
        <v>252</v>
      </c>
      <c r="C118" s="269" t="s">
        <v>253</v>
      </c>
      <c r="D118" s="231" t="s">
        <v>110</v>
      </c>
      <c r="E118" s="236">
        <v>9.4380000000000006</v>
      </c>
      <c r="F118" s="242"/>
      <c r="G118" s="243">
        <f>ROUND(E118*F118,2)</f>
        <v>0</v>
      </c>
      <c r="H118" s="242"/>
      <c r="I118" s="243">
        <f>ROUND(E118*H118,2)</f>
        <v>0</v>
      </c>
      <c r="J118" s="242"/>
      <c r="K118" s="243">
        <f>ROUND(E118*J118,2)</f>
        <v>0</v>
      </c>
      <c r="L118" s="243">
        <v>21</v>
      </c>
      <c r="M118" s="243">
        <f>G118*(1+L118/100)</f>
        <v>0</v>
      </c>
      <c r="N118" s="243">
        <v>1.8200000000000001E-2</v>
      </c>
      <c r="O118" s="243">
        <f>ROUND(E118*N118,2)</f>
        <v>0.17</v>
      </c>
      <c r="P118" s="243">
        <v>0</v>
      </c>
      <c r="Q118" s="243">
        <f>ROUND(E118*P118,2)</f>
        <v>0</v>
      </c>
      <c r="R118" s="243" t="s">
        <v>244</v>
      </c>
      <c r="S118" s="243" t="s">
        <v>112</v>
      </c>
      <c r="T118" s="243">
        <v>0</v>
      </c>
      <c r="U118" s="244">
        <f>ROUND(E118*T118,2)</f>
        <v>0</v>
      </c>
      <c r="V118" s="243"/>
      <c r="W118" s="218"/>
      <c r="X118" s="218"/>
      <c r="Y118" s="218"/>
      <c r="Z118" s="218"/>
      <c r="AA118" s="218"/>
      <c r="AB118" s="218"/>
      <c r="AC118" s="218"/>
      <c r="AD118" s="218"/>
      <c r="AE118" s="218"/>
      <c r="AF118" s="218"/>
      <c r="AG118" s="218" t="s">
        <v>137</v>
      </c>
      <c r="AH118" s="218"/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outlineLevel="1" x14ac:dyDescent="0.2">
      <c r="A119" s="219"/>
      <c r="B119" s="229"/>
      <c r="C119" s="270" t="s">
        <v>254</v>
      </c>
      <c r="D119" s="232"/>
      <c r="E119" s="237">
        <v>5.3040000000000003</v>
      </c>
      <c r="F119" s="243"/>
      <c r="G119" s="243"/>
      <c r="H119" s="243"/>
      <c r="I119" s="243"/>
      <c r="J119" s="243"/>
      <c r="K119" s="243"/>
      <c r="L119" s="243"/>
      <c r="M119" s="243"/>
      <c r="N119" s="243"/>
      <c r="O119" s="243"/>
      <c r="P119" s="243"/>
      <c r="Q119" s="243"/>
      <c r="R119" s="243"/>
      <c r="S119" s="243"/>
      <c r="T119" s="243"/>
      <c r="U119" s="244"/>
      <c r="V119" s="243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 t="s">
        <v>115</v>
      </c>
      <c r="AH119" s="218">
        <v>0</v>
      </c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outlineLevel="1" x14ac:dyDescent="0.2">
      <c r="A120" s="219"/>
      <c r="B120" s="229"/>
      <c r="C120" s="270" t="s">
        <v>255</v>
      </c>
      <c r="D120" s="232"/>
      <c r="E120" s="237">
        <v>4.1340000000000003</v>
      </c>
      <c r="F120" s="243"/>
      <c r="G120" s="243"/>
      <c r="H120" s="243"/>
      <c r="I120" s="243"/>
      <c r="J120" s="243"/>
      <c r="K120" s="243"/>
      <c r="L120" s="243"/>
      <c r="M120" s="243"/>
      <c r="N120" s="243"/>
      <c r="O120" s="243"/>
      <c r="P120" s="243"/>
      <c r="Q120" s="243"/>
      <c r="R120" s="243"/>
      <c r="S120" s="243"/>
      <c r="T120" s="243"/>
      <c r="U120" s="244"/>
      <c r="V120" s="243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18" t="s">
        <v>115</v>
      </c>
      <c r="AH120" s="218">
        <v>0</v>
      </c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x14ac:dyDescent="0.2">
      <c r="A121" s="225" t="s">
        <v>106</v>
      </c>
      <c r="B121" s="230" t="s">
        <v>70</v>
      </c>
      <c r="C121" s="271" t="s">
        <v>71</v>
      </c>
      <c r="D121" s="233"/>
      <c r="E121" s="238"/>
      <c r="F121" s="245"/>
      <c r="G121" s="245">
        <f>SUMIF(AG122:AG131,"&lt;&gt;NOR",G122:G131)</f>
        <v>0</v>
      </c>
      <c r="H121" s="245"/>
      <c r="I121" s="245">
        <f>SUM(I122:I131)</f>
        <v>0</v>
      </c>
      <c r="J121" s="245"/>
      <c r="K121" s="245">
        <f>SUM(K122:K131)</f>
        <v>0</v>
      </c>
      <c r="L121" s="245"/>
      <c r="M121" s="245">
        <f>SUM(M122:M131)</f>
        <v>0</v>
      </c>
      <c r="N121" s="245"/>
      <c r="O121" s="245">
        <f>SUM(O122:O131)</f>
        <v>0.32</v>
      </c>
      <c r="P121" s="245"/>
      <c r="Q121" s="245">
        <f>SUM(Q122:Q131)</f>
        <v>0</v>
      </c>
      <c r="R121" s="245"/>
      <c r="S121" s="245"/>
      <c r="T121" s="245"/>
      <c r="U121" s="246">
        <f>SUM(U122:U131)</f>
        <v>20.75</v>
      </c>
      <c r="V121" s="245"/>
      <c r="AG121" t="s">
        <v>107</v>
      </c>
    </row>
    <row r="122" spans="1:60" ht="22.5" outlineLevel="1" x14ac:dyDescent="0.2">
      <c r="A122" s="219">
        <v>34</v>
      </c>
      <c r="B122" s="229" t="s">
        <v>256</v>
      </c>
      <c r="C122" s="269" t="s">
        <v>257</v>
      </c>
      <c r="D122" s="231" t="s">
        <v>110</v>
      </c>
      <c r="E122" s="236">
        <v>152.30000000000001</v>
      </c>
      <c r="F122" s="242"/>
      <c r="G122" s="243">
        <f>ROUND(E122*F122,2)</f>
        <v>0</v>
      </c>
      <c r="H122" s="242"/>
      <c r="I122" s="243">
        <f>ROUND(E122*H122,2)</f>
        <v>0</v>
      </c>
      <c r="J122" s="242"/>
      <c r="K122" s="243">
        <f>ROUND(E122*J122,2)</f>
        <v>0</v>
      </c>
      <c r="L122" s="243">
        <v>21</v>
      </c>
      <c r="M122" s="243">
        <f>G122*(1+L122/100)</f>
        <v>0</v>
      </c>
      <c r="N122" s="243">
        <v>6.3000000000000003E-4</v>
      </c>
      <c r="O122" s="243">
        <f>ROUND(E122*N122,2)</f>
        <v>0.1</v>
      </c>
      <c r="P122" s="243">
        <v>0</v>
      </c>
      <c r="Q122" s="243">
        <f>ROUND(E122*P122,2)</f>
        <v>0</v>
      </c>
      <c r="R122" s="243" t="s">
        <v>258</v>
      </c>
      <c r="S122" s="243" t="s">
        <v>112</v>
      </c>
      <c r="T122" s="243">
        <v>6.4000000000000001E-2</v>
      </c>
      <c r="U122" s="244">
        <f>ROUND(E122*T122,2)</f>
        <v>9.75</v>
      </c>
      <c r="V122" s="243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 t="s">
        <v>113</v>
      </c>
      <c r="AH122" s="218"/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outlineLevel="1" x14ac:dyDescent="0.2">
      <c r="A123" s="219"/>
      <c r="B123" s="229"/>
      <c r="C123" s="270" t="s">
        <v>114</v>
      </c>
      <c r="D123" s="232"/>
      <c r="E123" s="237">
        <v>64.5</v>
      </c>
      <c r="F123" s="243"/>
      <c r="G123" s="243"/>
      <c r="H123" s="243"/>
      <c r="I123" s="243"/>
      <c r="J123" s="243"/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4"/>
      <c r="V123" s="243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 t="s">
        <v>115</v>
      </c>
      <c r="AH123" s="218">
        <v>5</v>
      </c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outlineLevel="1" x14ac:dyDescent="0.2">
      <c r="A124" s="219"/>
      <c r="B124" s="229"/>
      <c r="C124" s="270" t="s">
        <v>221</v>
      </c>
      <c r="D124" s="232"/>
      <c r="E124" s="237">
        <v>76.5</v>
      </c>
      <c r="F124" s="243"/>
      <c r="G124" s="243"/>
      <c r="H124" s="243"/>
      <c r="I124" s="243"/>
      <c r="J124" s="243"/>
      <c r="K124" s="243"/>
      <c r="L124" s="243"/>
      <c r="M124" s="243"/>
      <c r="N124" s="243"/>
      <c r="O124" s="243"/>
      <c r="P124" s="243"/>
      <c r="Q124" s="243"/>
      <c r="R124" s="243"/>
      <c r="S124" s="243"/>
      <c r="T124" s="243"/>
      <c r="U124" s="244"/>
      <c r="V124" s="243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 t="s">
        <v>115</v>
      </c>
      <c r="AH124" s="218">
        <v>5</v>
      </c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outlineLevel="1" x14ac:dyDescent="0.2">
      <c r="A125" s="219"/>
      <c r="B125" s="229"/>
      <c r="C125" s="270" t="s">
        <v>220</v>
      </c>
      <c r="D125" s="232"/>
      <c r="E125" s="237">
        <v>11.3</v>
      </c>
      <c r="F125" s="243"/>
      <c r="G125" s="243"/>
      <c r="H125" s="243"/>
      <c r="I125" s="243"/>
      <c r="J125" s="243"/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4"/>
      <c r="V125" s="243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 t="s">
        <v>115</v>
      </c>
      <c r="AH125" s="218">
        <v>5</v>
      </c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 ht="22.5" outlineLevel="1" x14ac:dyDescent="0.2">
      <c r="A126" s="219">
        <v>35</v>
      </c>
      <c r="B126" s="229" t="s">
        <v>259</v>
      </c>
      <c r="C126" s="269" t="s">
        <v>260</v>
      </c>
      <c r="D126" s="231" t="s">
        <v>110</v>
      </c>
      <c r="E126" s="236">
        <v>45.69</v>
      </c>
      <c r="F126" s="242"/>
      <c r="G126" s="243">
        <f>ROUND(E126*F126,2)</f>
        <v>0</v>
      </c>
      <c r="H126" s="242"/>
      <c r="I126" s="243">
        <f>ROUND(E126*H126,2)</f>
        <v>0</v>
      </c>
      <c r="J126" s="242"/>
      <c r="K126" s="243">
        <f>ROUND(E126*J126,2)</f>
        <v>0</v>
      </c>
      <c r="L126" s="243">
        <v>21</v>
      </c>
      <c r="M126" s="243">
        <f>G126*(1+L126/100)</f>
        <v>0</v>
      </c>
      <c r="N126" s="243">
        <v>4.8700000000000002E-3</v>
      </c>
      <c r="O126" s="243">
        <f>ROUND(E126*N126,2)</f>
        <v>0.22</v>
      </c>
      <c r="P126" s="243">
        <v>0</v>
      </c>
      <c r="Q126" s="243">
        <f>ROUND(E126*P126,2)</f>
        <v>0</v>
      </c>
      <c r="R126" s="243"/>
      <c r="S126" s="243" t="s">
        <v>136</v>
      </c>
      <c r="T126" s="243">
        <v>0.22991</v>
      </c>
      <c r="U126" s="244">
        <f>ROUND(E126*T126,2)</f>
        <v>10.5</v>
      </c>
      <c r="V126" s="243"/>
      <c r="W126" s="218"/>
      <c r="X126" s="218"/>
      <c r="Y126" s="218"/>
      <c r="Z126" s="218"/>
      <c r="AA126" s="218"/>
      <c r="AB126" s="218"/>
      <c r="AC126" s="218"/>
      <c r="AD126" s="218"/>
      <c r="AE126" s="218"/>
      <c r="AF126" s="218"/>
      <c r="AG126" s="218" t="s">
        <v>113</v>
      </c>
      <c r="AH126" s="218"/>
      <c r="AI126" s="218"/>
      <c r="AJ126" s="218"/>
      <c r="AK126" s="218"/>
      <c r="AL126" s="218"/>
      <c r="AM126" s="218"/>
      <c r="AN126" s="218"/>
      <c r="AO126" s="218"/>
      <c r="AP126" s="218"/>
      <c r="AQ126" s="218"/>
      <c r="AR126" s="218"/>
      <c r="AS126" s="218"/>
      <c r="AT126" s="218"/>
      <c r="AU126" s="218"/>
      <c r="AV126" s="218"/>
      <c r="AW126" s="218"/>
      <c r="AX126" s="218"/>
      <c r="AY126" s="218"/>
      <c r="AZ126" s="218"/>
      <c r="BA126" s="218"/>
      <c r="BB126" s="218"/>
      <c r="BC126" s="218"/>
      <c r="BD126" s="218"/>
      <c r="BE126" s="218"/>
      <c r="BF126" s="218"/>
      <c r="BG126" s="218"/>
      <c r="BH126" s="218"/>
    </row>
    <row r="127" spans="1:60" outlineLevel="1" x14ac:dyDescent="0.2">
      <c r="A127" s="219"/>
      <c r="B127" s="229"/>
      <c r="C127" s="270" t="s">
        <v>261</v>
      </c>
      <c r="D127" s="232"/>
      <c r="E127" s="237">
        <v>3.39</v>
      </c>
      <c r="F127" s="243"/>
      <c r="G127" s="243"/>
      <c r="H127" s="243"/>
      <c r="I127" s="243"/>
      <c r="J127" s="243"/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4"/>
      <c r="V127" s="243"/>
      <c r="W127" s="218"/>
      <c r="X127" s="218"/>
      <c r="Y127" s="218"/>
      <c r="Z127" s="218"/>
      <c r="AA127" s="218"/>
      <c r="AB127" s="218"/>
      <c r="AC127" s="218"/>
      <c r="AD127" s="218"/>
      <c r="AE127" s="218"/>
      <c r="AF127" s="218"/>
      <c r="AG127" s="218" t="s">
        <v>115</v>
      </c>
      <c r="AH127" s="218">
        <v>5</v>
      </c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outlineLevel="1" x14ac:dyDescent="0.2">
      <c r="A128" s="219"/>
      <c r="B128" s="229"/>
      <c r="C128" s="270" t="s">
        <v>262</v>
      </c>
      <c r="D128" s="232"/>
      <c r="E128" s="237">
        <v>22.95</v>
      </c>
      <c r="F128" s="243"/>
      <c r="G128" s="243"/>
      <c r="H128" s="243"/>
      <c r="I128" s="243"/>
      <c r="J128" s="243"/>
      <c r="K128" s="243"/>
      <c r="L128" s="243"/>
      <c r="M128" s="243"/>
      <c r="N128" s="243"/>
      <c r="O128" s="243"/>
      <c r="P128" s="243"/>
      <c r="Q128" s="243"/>
      <c r="R128" s="243"/>
      <c r="S128" s="243"/>
      <c r="T128" s="243"/>
      <c r="U128" s="244"/>
      <c r="V128" s="243"/>
      <c r="W128" s="218"/>
      <c r="X128" s="218"/>
      <c r="Y128" s="218"/>
      <c r="Z128" s="218"/>
      <c r="AA128" s="218"/>
      <c r="AB128" s="218"/>
      <c r="AC128" s="218"/>
      <c r="AD128" s="218"/>
      <c r="AE128" s="218"/>
      <c r="AF128" s="218"/>
      <c r="AG128" s="218" t="s">
        <v>115</v>
      </c>
      <c r="AH128" s="218">
        <v>5</v>
      </c>
      <c r="AI128" s="218"/>
      <c r="AJ128" s="218"/>
      <c r="AK128" s="218"/>
      <c r="AL128" s="218"/>
      <c r="AM128" s="218"/>
      <c r="AN128" s="218"/>
      <c r="AO128" s="218"/>
      <c r="AP128" s="218"/>
      <c r="AQ128" s="218"/>
      <c r="AR128" s="218"/>
      <c r="AS128" s="218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</row>
    <row r="129" spans="1:60" outlineLevel="1" x14ac:dyDescent="0.2">
      <c r="A129" s="219"/>
      <c r="B129" s="229"/>
      <c r="C129" s="270" t="s">
        <v>263</v>
      </c>
      <c r="D129" s="232"/>
      <c r="E129" s="237">
        <v>19.350000000000001</v>
      </c>
      <c r="F129" s="243"/>
      <c r="G129" s="243"/>
      <c r="H129" s="243"/>
      <c r="I129" s="243"/>
      <c r="J129" s="243"/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4"/>
      <c r="V129" s="243"/>
      <c r="W129" s="218"/>
      <c r="X129" s="218"/>
      <c r="Y129" s="218"/>
      <c r="Z129" s="218"/>
      <c r="AA129" s="218"/>
      <c r="AB129" s="218"/>
      <c r="AC129" s="218"/>
      <c r="AD129" s="218"/>
      <c r="AE129" s="218"/>
      <c r="AF129" s="218"/>
      <c r="AG129" s="218" t="s">
        <v>115</v>
      </c>
      <c r="AH129" s="218">
        <v>5</v>
      </c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 outlineLevel="1" x14ac:dyDescent="0.2">
      <c r="A130" s="219"/>
      <c r="B130" s="229"/>
      <c r="C130" s="270" t="s">
        <v>264</v>
      </c>
      <c r="D130" s="232"/>
      <c r="E130" s="237"/>
      <c r="F130" s="243"/>
      <c r="G130" s="243"/>
      <c r="H130" s="243"/>
      <c r="I130" s="243"/>
      <c r="J130" s="243"/>
      <c r="K130" s="243"/>
      <c r="L130" s="243"/>
      <c r="M130" s="243"/>
      <c r="N130" s="243"/>
      <c r="O130" s="243"/>
      <c r="P130" s="243"/>
      <c r="Q130" s="243"/>
      <c r="R130" s="243"/>
      <c r="S130" s="243"/>
      <c r="T130" s="243"/>
      <c r="U130" s="244"/>
      <c r="V130" s="243"/>
      <c r="W130" s="218"/>
      <c r="X130" s="218"/>
      <c r="Y130" s="218"/>
      <c r="Z130" s="218"/>
      <c r="AA130" s="218"/>
      <c r="AB130" s="218"/>
      <c r="AC130" s="218"/>
      <c r="AD130" s="218"/>
      <c r="AE130" s="218"/>
      <c r="AF130" s="218"/>
      <c r="AG130" s="218" t="s">
        <v>115</v>
      </c>
      <c r="AH130" s="218">
        <v>0</v>
      </c>
      <c r="AI130" s="218"/>
      <c r="AJ130" s="218"/>
      <c r="AK130" s="218"/>
      <c r="AL130" s="218"/>
      <c r="AM130" s="218"/>
      <c r="AN130" s="218"/>
      <c r="AO130" s="218"/>
      <c r="AP130" s="218"/>
      <c r="AQ130" s="218"/>
      <c r="AR130" s="218"/>
      <c r="AS130" s="218"/>
      <c r="AT130" s="218"/>
      <c r="AU130" s="218"/>
      <c r="AV130" s="218"/>
      <c r="AW130" s="218"/>
      <c r="AX130" s="218"/>
      <c r="AY130" s="218"/>
      <c r="AZ130" s="218"/>
      <c r="BA130" s="218"/>
      <c r="BB130" s="218"/>
      <c r="BC130" s="218"/>
      <c r="BD130" s="218"/>
      <c r="BE130" s="218"/>
      <c r="BF130" s="218"/>
      <c r="BG130" s="218"/>
      <c r="BH130" s="218"/>
    </row>
    <row r="131" spans="1:60" outlineLevel="1" x14ac:dyDescent="0.2">
      <c r="A131" s="219">
        <v>36</v>
      </c>
      <c r="B131" s="229" t="s">
        <v>265</v>
      </c>
      <c r="C131" s="269" t="s">
        <v>266</v>
      </c>
      <c r="D131" s="231" t="s">
        <v>209</v>
      </c>
      <c r="E131" s="236">
        <v>0.31846000000000002</v>
      </c>
      <c r="F131" s="242"/>
      <c r="G131" s="243">
        <f>ROUND(E131*F131,2)</f>
        <v>0</v>
      </c>
      <c r="H131" s="242"/>
      <c r="I131" s="243">
        <f>ROUND(E131*H131,2)</f>
        <v>0</v>
      </c>
      <c r="J131" s="242"/>
      <c r="K131" s="243">
        <f>ROUND(E131*J131,2)</f>
        <v>0</v>
      </c>
      <c r="L131" s="243">
        <v>21</v>
      </c>
      <c r="M131" s="243">
        <f>G131*(1+L131/100)</f>
        <v>0</v>
      </c>
      <c r="N131" s="243">
        <v>0</v>
      </c>
      <c r="O131" s="243">
        <f>ROUND(E131*N131,2)</f>
        <v>0</v>
      </c>
      <c r="P131" s="243">
        <v>0</v>
      </c>
      <c r="Q131" s="243">
        <f>ROUND(E131*P131,2)</f>
        <v>0</v>
      </c>
      <c r="R131" s="243" t="s">
        <v>258</v>
      </c>
      <c r="S131" s="243" t="s">
        <v>112</v>
      </c>
      <c r="T131" s="243">
        <v>1.5669999999999999</v>
      </c>
      <c r="U131" s="244">
        <f>ROUND(E131*T131,2)</f>
        <v>0.5</v>
      </c>
      <c r="V131" s="243"/>
      <c r="W131" s="218"/>
      <c r="X131" s="218"/>
      <c r="Y131" s="218"/>
      <c r="Z131" s="218"/>
      <c r="AA131" s="218"/>
      <c r="AB131" s="218"/>
      <c r="AC131" s="218"/>
      <c r="AD131" s="218"/>
      <c r="AE131" s="218"/>
      <c r="AF131" s="218"/>
      <c r="AG131" s="218" t="s">
        <v>211</v>
      </c>
      <c r="AH131" s="218"/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x14ac:dyDescent="0.2">
      <c r="A132" s="225" t="s">
        <v>106</v>
      </c>
      <c r="B132" s="230" t="s">
        <v>72</v>
      </c>
      <c r="C132" s="271" t="s">
        <v>73</v>
      </c>
      <c r="D132" s="233"/>
      <c r="E132" s="238"/>
      <c r="F132" s="245"/>
      <c r="G132" s="245">
        <f>SUMIF(AG133:AG189,"&lt;&gt;NOR",G133:G189)</f>
        <v>0</v>
      </c>
      <c r="H132" s="245"/>
      <c r="I132" s="245">
        <f>SUM(I133:I189)</f>
        <v>0</v>
      </c>
      <c r="J132" s="245"/>
      <c r="K132" s="245">
        <f>SUM(K133:K189)</f>
        <v>0</v>
      </c>
      <c r="L132" s="245"/>
      <c r="M132" s="245">
        <f>SUM(M133:M189)</f>
        <v>0</v>
      </c>
      <c r="N132" s="245"/>
      <c r="O132" s="245">
        <f>SUM(O133:O189)</f>
        <v>4.93</v>
      </c>
      <c r="P132" s="245"/>
      <c r="Q132" s="245">
        <f>SUM(Q133:Q189)</f>
        <v>3.3200000000000003</v>
      </c>
      <c r="R132" s="245"/>
      <c r="S132" s="245"/>
      <c r="T132" s="245"/>
      <c r="U132" s="246">
        <f>SUM(U133:U189)</f>
        <v>285.87000000000006</v>
      </c>
      <c r="V132" s="245"/>
      <c r="AG132" t="s">
        <v>107</v>
      </c>
    </row>
    <row r="133" spans="1:60" outlineLevel="1" x14ac:dyDescent="0.2">
      <c r="A133" s="219">
        <v>37</v>
      </c>
      <c r="B133" s="229" t="s">
        <v>267</v>
      </c>
      <c r="C133" s="269" t="s">
        <v>268</v>
      </c>
      <c r="D133" s="231" t="s">
        <v>141</v>
      </c>
      <c r="E133" s="236">
        <v>28</v>
      </c>
      <c r="F133" s="242"/>
      <c r="G133" s="243">
        <f>ROUND(E133*F133,2)</f>
        <v>0</v>
      </c>
      <c r="H133" s="242"/>
      <c r="I133" s="243">
        <f>ROUND(E133*H133,2)</f>
        <v>0</v>
      </c>
      <c r="J133" s="242"/>
      <c r="K133" s="243">
        <f>ROUND(E133*J133,2)</f>
        <v>0</v>
      </c>
      <c r="L133" s="243">
        <v>21</v>
      </c>
      <c r="M133" s="243">
        <f>G133*(1+L133/100)</f>
        <v>0</v>
      </c>
      <c r="N133" s="243">
        <v>5.9000000000000003E-4</v>
      </c>
      <c r="O133" s="243">
        <f>ROUND(E133*N133,2)</f>
        <v>0.02</v>
      </c>
      <c r="P133" s="243">
        <v>6.3E-2</v>
      </c>
      <c r="Q133" s="243">
        <f>ROUND(E133*P133,2)</f>
        <v>1.76</v>
      </c>
      <c r="R133" s="243" t="s">
        <v>119</v>
      </c>
      <c r="S133" s="243" t="s">
        <v>112</v>
      </c>
      <c r="T133" s="243">
        <v>0.49299999999999999</v>
      </c>
      <c r="U133" s="244">
        <f>ROUND(E133*T133,2)</f>
        <v>13.8</v>
      </c>
      <c r="V133" s="243"/>
      <c r="W133" s="218"/>
      <c r="X133" s="218"/>
      <c r="Y133" s="218"/>
      <c r="Z133" s="218"/>
      <c r="AA133" s="218"/>
      <c r="AB133" s="218"/>
      <c r="AC133" s="218"/>
      <c r="AD133" s="218"/>
      <c r="AE133" s="218"/>
      <c r="AF133" s="218"/>
      <c r="AG133" s="218" t="s">
        <v>159</v>
      </c>
      <c r="AH133" s="218"/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 x14ac:dyDescent="0.2">
      <c r="A134" s="219"/>
      <c r="B134" s="229"/>
      <c r="C134" s="270" t="s">
        <v>269</v>
      </c>
      <c r="D134" s="232"/>
      <c r="E134" s="237">
        <v>28</v>
      </c>
      <c r="F134" s="243"/>
      <c r="G134" s="243"/>
      <c r="H134" s="243"/>
      <c r="I134" s="243"/>
      <c r="J134" s="243"/>
      <c r="K134" s="243"/>
      <c r="L134" s="243"/>
      <c r="M134" s="243"/>
      <c r="N134" s="243"/>
      <c r="O134" s="243"/>
      <c r="P134" s="243"/>
      <c r="Q134" s="243"/>
      <c r="R134" s="243"/>
      <c r="S134" s="243"/>
      <c r="T134" s="243"/>
      <c r="U134" s="244"/>
      <c r="V134" s="243"/>
      <c r="W134" s="218"/>
      <c r="X134" s="218"/>
      <c r="Y134" s="218"/>
      <c r="Z134" s="218"/>
      <c r="AA134" s="218"/>
      <c r="AB134" s="218"/>
      <c r="AC134" s="218"/>
      <c r="AD134" s="218"/>
      <c r="AE134" s="218"/>
      <c r="AF134" s="218"/>
      <c r="AG134" s="218" t="s">
        <v>115</v>
      </c>
      <c r="AH134" s="218">
        <v>0</v>
      </c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outlineLevel="1" x14ac:dyDescent="0.2">
      <c r="A135" s="219">
        <v>38</v>
      </c>
      <c r="B135" s="229" t="s">
        <v>270</v>
      </c>
      <c r="C135" s="269" t="s">
        <v>271</v>
      </c>
      <c r="D135" s="231" t="s">
        <v>141</v>
      </c>
      <c r="E135" s="236">
        <v>20</v>
      </c>
      <c r="F135" s="242"/>
      <c r="G135" s="243">
        <f>ROUND(E135*F135,2)</f>
        <v>0</v>
      </c>
      <c r="H135" s="242"/>
      <c r="I135" s="243">
        <f>ROUND(E135*H135,2)</f>
        <v>0</v>
      </c>
      <c r="J135" s="242"/>
      <c r="K135" s="243">
        <f>ROUND(E135*J135,2)</f>
        <v>0</v>
      </c>
      <c r="L135" s="243">
        <v>21</v>
      </c>
      <c r="M135" s="243">
        <f>G135*(1+L135/100)</f>
        <v>0</v>
      </c>
      <c r="N135" s="243">
        <v>2.0899999999999998E-3</v>
      </c>
      <c r="O135" s="243">
        <f>ROUND(E135*N135,2)</f>
        <v>0.04</v>
      </c>
      <c r="P135" s="243">
        <v>0</v>
      </c>
      <c r="Q135" s="243">
        <f>ROUND(E135*P135,2)</f>
        <v>0</v>
      </c>
      <c r="R135" s="243" t="s">
        <v>147</v>
      </c>
      <c r="S135" s="243" t="s">
        <v>112</v>
      </c>
      <c r="T135" s="243">
        <v>0.8</v>
      </c>
      <c r="U135" s="244">
        <f>ROUND(E135*T135,2)</f>
        <v>16</v>
      </c>
      <c r="V135" s="243"/>
      <c r="W135" s="218"/>
      <c r="X135" s="218"/>
      <c r="Y135" s="218"/>
      <c r="Z135" s="218"/>
      <c r="AA135" s="218"/>
      <c r="AB135" s="218"/>
      <c r="AC135" s="218"/>
      <c r="AD135" s="218"/>
      <c r="AE135" s="218"/>
      <c r="AF135" s="218"/>
      <c r="AG135" s="218" t="s">
        <v>129</v>
      </c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 outlineLevel="1" x14ac:dyDescent="0.2">
      <c r="A136" s="219"/>
      <c r="B136" s="229"/>
      <c r="C136" s="270" t="s">
        <v>272</v>
      </c>
      <c r="D136" s="232"/>
      <c r="E136" s="237">
        <v>20</v>
      </c>
      <c r="F136" s="243"/>
      <c r="G136" s="243"/>
      <c r="H136" s="243"/>
      <c r="I136" s="243"/>
      <c r="J136" s="243"/>
      <c r="K136" s="243"/>
      <c r="L136" s="243"/>
      <c r="M136" s="243"/>
      <c r="N136" s="243"/>
      <c r="O136" s="243"/>
      <c r="P136" s="243"/>
      <c r="Q136" s="243"/>
      <c r="R136" s="243"/>
      <c r="S136" s="243"/>
      <c r="T136" s="243"/>
      <c r="U136" s="244"/>
      <c r="V136" s="243"/>
      <c r="W136" s="218"/>
      <c r="X136" s="218"/>
      <c r="Y136" s="218"/>
      <c r="Z136" s="218"/>
      <c r="AA136" s="218"/>
      <c r="AB136" s="218"/>
      <c r="AC136" s="218"/>
      <c r="AD136" s="218"/>
      <c r="AE136" s="218"/>
      <c r="AF136" s="218"/>
      <c r="AG136" s="218" t="s">
        <v>115</v>
      </c>
      <c r="AH136" s="218">
        <v>5</v>
      </c>
      <c r="AI136" s="218"/>
      <c r="AJ136" s="218"/>
      <c r="AK136" s="218"/>
      <c r="AL136" s="218"/>
      <c r="AM136" s="218"/>
      <c r="AN136" s="218"/>
      <c r="AO136" s="218"/>
      <c r="AP136" s="218"/>
      <c r="AQ136" s="218"/>
      <c r="AR136" s="218"/>
      <c r="AS136" s="218"/>
      <c r="AT136" s="218"/>
      <c r="AU136" s="218"/>
      <c r="AV136" s="218"/>
      <c r="AW136" s="218"/>
      <c r="AX136" s="218"/>
      <c r="AY136" s="218"/>
      <c r="AZ136" s="218"/>
      <c r="BA136" s="218"/>
      <c r="BB136" s="218"/>
      <c r="BC136" s="218"/>
      <c r="BD136" s="218"/>
      <c r="BE136" s="218"/>
      <c r="BF136" s="218"/>
      <c r="BG136" s="218"/>
      <c r="BH136" s="218"/>
    </row>
    <row r="137" spans="1:60" outlineLevel="1" x14ac:dyDescent="0.2">
      <c r="A137" s="219">
        <v>39</v>
      </c>
      <c r="B137" s="229" t="s">
        <v>273</v>
      </c>
      <c r="C137" s="269" t="s">
        <v>274</v>
      </c>
      <c r="D137" s="231" t="s">
        <v>141</v>
      </c>
      <c r="E137" s="236">
        <v>7</v>
      </c>
      <c r="F137" s="242"/>
      <c r="G137" s="243">
        <f>ROUND(E137*F137,2)</f>
        <v>0</v>
      </c>
      <c r="H137" s="242"/>
      <c r="I137" s="243">
        <f>ROUND(E137*H137,2)</f>
        <v>0</v>
      </c>
      <c r="J137" s="242"/>
      <c r="K137" s="243">
        <f>ROUND(E137*J137,2)</f>
        <v>0</v>
      </c>
      <c r="L137" s="243">
        <v>21</v>
      </c>
      <c r="M137" s="243">
        <f>G137*(1+L137/100)</f>
        <v>0</v>
      </c>
      <c r="N137" s="243">
        <v>3.5699999999999998E-3</v>
      </c>
      <c r="O137" s="243">
        <f>ROUND(E137*N137,2)</f>
        <v>0.02</v>
      </c>
      <c r="P137" s="243">
        <v>0</v>
      </c>
      <c r="Q137" s="243">
        <f>ROUND(E137*P137,2)</f>
        <v>0</v>
      </c>
      <c r="R137" s="243" t="s">
        <v>147</v>
      </c>
      <c r="S137" s="243" t="s">
        <v>112</v>
      </c>
      <c r="T137" s="243">
        <v>0.55000000000000004</v>
      </c>
      <c r="U137" s="244">
        <f>ROUND(E137*T137,2)</f>
        <v>3.85</v>
      </c>
      <c r="V137" s="243"/>
      <c r="W137" s="218"/>
      <c r="X137" s="218"/>
      <c r="Y137" s="218"/>
      <c r="Z137" s="218"/>
      <c r="AA137" s="218"/>
      <c r="AB137" s="218"/>
      <c r="AC137" s="218"/>
      <c r="AD137" s="218"/>
      <c r="AE137" s="218"/>
      <c r="AF137" s="218"/>
      <c r="AG137" s="218" t="s">
        <v>129</v>
      </c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 x14ac:dyDescent="0.2">
      <c r="A138" s="219"/>
      <c r="B138" s="229"/>
      <c r="C138" s="270" t="s">
        <v>275</v>
      </c>
      <c r="D138" s="232"/>
      <c r="E138" s="237">
        <v>7</v>
      </c>
      <c r="F138" s="243"/>
      <c r="G138" s="243"/>
      <c r="H138" s="243"/>
      <c r="I138" s="243"/>
      <c r="J138" s="243"/>
      <c r="K138" s="243"/>
      <c r="L138" s="243"/>
      <c r="M138" s="243"/>
      <c r="N138" s="243"/>
      <c r="O138" s="243"/>
      <c r="P138" s="243"/>
      <c r="Q138" s="243"/>
      <c r="R138" s="243"/>
      <c r="S138" s="243"/>
      <c r="T138" s="243"/>
      <c r="U138" s="244"/>
      <c r="V138" s="243"/>
      <c r="W138" s="218"/>
      <c r="X138" s="218"/>
      <c r="Y138" s="218"/>
      <c r="Z138" s="218"/>
      <c r="AA138" s="218"/>
      <c r="AB138" s="218"/>
      <c r="AC138" s="218"/>
      <c r="AD138" s="218"/>
      <c r="AE138" s="218"/>
      <c r="AF138" s="218"/>
      <c r="AG138" s="218" t="s">
        <v>115</v>
      </c>
      <c r="AH138" s="218">
        <v>5</v>
      </c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outlineLevel="1" x14ac:dyDescent="0.2">
      <c r="A139" s="219">
        <v>40</v>
      </c>
      <c r="B139" s="229" t="s">
        <v>276</v>
      </c>
      <c r="C139" s="269" t="s">
        <v>277</v>
      </c>
      <c r="D139" s="231" t="s">
        <v>153</v>
      </c>
      <c r="E139" s="236">
        <v>19</v>
      </c>
      <c r="F139" s="242"/>
      <c r="G139" s="243">
        <f>ROUND(E139*F139,2)</f>
        <v>0</v>
      </c>
      <c r="H139" s="242"/>
      <c r="I139" s="243">
        <f>ROUND(E139*H139,2)</f>
        <v>0</v>
      </c>
      <c r="J139" s="242"/>
      <c r="K139" s="243">
        <f>ROUND(E139*J139,2)</f>
        <v>0</v>
      </c>
      <c r="L139" s="243">
        <v>21</v>
      </c>
      <c r="M139" s="243">
        <f>G139*(1+L139/100)</f>
        <v>0</v>
      </c>
      <c r="N139" s="243">
        <v>0</v>
      </c>
      <c r="O139" s="243">
        <f>ROUND(E139*N139,2)</f>
        <v>0</v>
      </c>
      <c r="P139" s="243">
        <v>8.2000000000000003E-2</v>
      </c>
      <c r="Q139" s="243">
        <f>ROUND(E139*P139,2)</f>
        <v>1.56</v>
      </c>
      <c r="R139" s="243" t="s">
        <v>147</v>
      </c>
      <c r="S139" s="243" t="s">
        <v>112</v>
      </c>
      <c r="T139" s="243">
        <v>0.63</v>
      </c>
      <c r="U139" s="244">
        <f>ROUND(E139*T139,2)</f>
        <v>11.97</v>
      </c>
      <c r="V139" s="243"/>
      <c r="W139" s="218"/>
      <c r="X139" s="218"/>
      <c r="Y139" s="218"/>
      <c r="Z139" s="218"/>
      <c r="AA139" s="218"/>
      <c r="AB139" s="218"/>
      <c r="AC139" s="218"/>
      <c r="AD139" s="218"/>
      <c r="AE139" s="218"/>
      <c r="AF139" s="218"/>
      <c r="AG139" s="218" t="s">
        <v>113</v>
      </c>
      <c r="AH139" s="218"/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  <c r="BA139" s="218"/>
      <c r="BB139" s="218"/>
      <c r="BC139" s="218"/>
      <c r="BD139" s="218"/>
      <c r="BE139" s="218"/>
      <c r="BF139" s="218"/>
      <c r="BG139" s="218"/>
      <c r="BH139" s="218"/>
    </row>
    <row r="140" spans="1:60" outlineLevel="1" x14ac:dyDescent="0.2">
      <c r="A140" s="219"/>
      <c r="B140" s="229"/>
      <c r="C140" s="270" t="s">
        <v>278</v>
      </c>
      <c r="D140" s="232"/>
      <c r="E140" s="237">
        <v>13</v>
      </c>
      <c r="F140" s="243"/>
      <c r="G140" s="243"/>
      <c r="H140" s="243"/>
      <c r="I140" s="243"/>
      <c r="J140" s="243"/>
      <c r="K140" s="243"/>
      <c r="L140" s="243"/>
      <c r="M140" s="243"/>
      <c r="N140" s="243"/>
      <c r="O140" s="243"/>
      <c r="P140" s="243"/>
      <c r="Q140" s="243"/>
      <c r="R140" s="243"/>
      <c r="S140" s="243"/>
      <c r="T140" s="243"/>
      <c r="U140" s="244"/>
      <c r="V140" s="243"/>
      <c r="W140" s="218"/>
      <c r="X140" s="218"/>
      <c r="Y140" s="218"/>
      <c r="Z140" s="218"/>
      <c r="AA140" s="218"/>
      <c r="AB140" s="218"/>
      <c r="AC140" s="218"/>
      <c r="AD140" s="218"/>
      <c r="AE140" s="218"/>
      <c r="AF140" s="218"/>
      <c r="AG140" s="218" t="s">
        <v>115</v>
      </c>
      <c r="AH140" s="218">
        <v>0</v>
      </c>
      <c r="AI140" s="218"/>
      <c r="AJ140" s="218"/>
      <c r="AK140" s="218"/>
      <c r="AL140" s="218"/>
      <c r="AM140" s="218"/>
      <c r="AN140" s="218"/>
      <c r="AO140" s="218"/>
      <c r="AP140" s="218"/>
      <c r="AQ140" s="218"/>
      <c r="AR140" s="218"/>
      <c r="AS140" s="218"/>
      <c r="AT140" s="218"/>
      <c r="AU140" s="218"/>
      <c r="AV140" s="218"/>
      <c r="AW140" s="218"/>
      <c r="AX140" s="218"/>
      <c r="AY140" s="218"/>
      <c r="AZ140" s="218"/>
      <c r="BA140" s="218"/>
      <c r="BB140" s="218"/>
      <c r="BC140" s="218"/>
      <c r="BD140" s="218"/>
      <c r="BE140" s="218"/>
      <c r="BF140" s="218"/>
      <c r="BG140" s="218"/>
      <c r="BH140" s="218"/>
    </row>
    <row r="141" spans="1:60" outlineLevel="1" x14ac:dyDescent="0.2">
      <c r="A141" s="219"/>
      <c r="B141" s="229"/>
      <c r="C141" s="270" t="s">
        <v>279</v>
      </c>
      <c r="D141" s="232"/>
      <c r="E141" s="237">
        <v>2</v>
      </c>
      <c r="F141" s="243"/>
      <c r="G141" s="243"/>
      <c r="H141" s="243"/>
      <c r="I141" s="243"/>
      <c r="J141" s="243"/>
      <c r="K141" s="243"/>
      <c r="L141" s="243"/>
      <c r="M141" s="243"/>
      <c r="N141" s="243"/>
      <c r="O141" s="243"/>
      <c r="P141" s="243"/>
      <c r="Q141" s="243"/>
      <c r="R141" s="243"/>
      <c r="S141" s="243"/>
      <c r="T141" s="243"/>
      <c r="U141" s="244"/>
      <c r="V141" s="243"/>
      <c r="W141" s="218"/>
      <c r="X141" s="218"/>
      <c r="Y141" s="218"/>
      <c r="Z141" s="218"/>
      <c r="AA141" s="218"/>
      <c r="AB141" s="218"/>
      <c r="AC141" s="218"/>
      <c r="AD141" s="218"/>
      <c r="AE141" s="218"/>
      <c r="AF141" s="218"/>
      <c r="AG141" s="218" t="s">
        <v>115</v>
      </c>
      <c r="AH141" s="218">
        <v>0</v>
      </c>
      <c r="AI141" s="218"/>
      <c r="AJ141" s="218"/>
      <c r="AK141" s="218"/>
      <c r="AL141" s="218"/>
      <c r="AM141" s="218"/>
      <c r="AN141" s="218"/>
      <c r="AO141" s="218"/>
      <c r="AP141" s="218"/>
      <c r="AQ141" s="218"/>
      <c r="AR141" s="218"/>
      <c r="AS141" s="218"/>
      <c r="AT141" s="218"/>
      <c r="AU141" s="218"/>
      <c r="AV141" s="218"/>
      <c r="AW141" s="218"/>
      <c r="AX141" s="218"/>
      <c r="AY141" s="218"/>
      <c r="AZ141" s="218"/>
      <c r="BA141" s="218"/>
      <c r="BB141" s="218"/>
      <c r="BC141" s="218"/>
      <c r="BD141" s="218"/>
      <c r="BE141" s="218"/>
      <c r="BF141" s="218"/>
      <c r="BG141" s="218"/>
      <c r="BH141" s="218"/>
    </row>
    <row r="142" spans="1:60" outlineLevel="1" x14ac:dyDescent="0.2">
      <c r="A142" s="219"/>
      <c r="B142" s="229"/>
      <c r="C142" s="270" t="s">
        <v>280</v>
      </c>
      <c r="D142" s="232"/>
      <c r="E142" s="237">
        <v>2</v>
      </c>
      <c r="F142" s="243"/>
      <c r="G142" s="243"/>
      <c r="H142" s="243"/>
      <c r="I142" s="243"/>
      <c r="J142" s="243"/>
      <c r="K142" s="243"/>
      <c r="L142" s="243"/>
      <c r="M142" s="243"/>
      <c r="N142" s="243"/>
      <c r="O142" s="243"/>
      <c r="P142" s="243"/>
      <c r="Q142" s="243"/>
      <c r="R142" s="243"/>
      <c r="S142" s="243"/>
      <c r="T142" s="243"/>
      <c r="U142" s="244"/>
      <c r="V142" s="243"/>
      <c r="W142" s="218"/>
      <c r="X142" s="218"/>
      <c r="Y142" s="218"/>
      <c r="Z142" s="218"/>
      <c r="AA142" s="218"/>
      <c r="AB142" s="218"/>
      <c r="AC142" s="218"/>
      <c r="AD142" s="218"/>
      <c r="AE142" s="218"/>
      <c r="AF142" s="218"/>
      <c r="AG142" s="218" t="s">
        <v>115</v>
      </c>
      <c r="AH142" s="218">
        <v>0</v>
      </c>
      <c r="AI142" s="218"/>
      <c r="AJ142" s="218"/>
      <c r="AK142" s="218"/>
      <c r="AL142" s="218"/>
      <c r="AM142" s="218"/>
      <c r="AN142" s="218"/>
      <c r="AO142" s="218"/>
      <c r="AP142" s="218"/>
      <c r="AQ142" s="218"/>
      <c r="AR142" s="218"/>
      <c r="AS142" s="218"/>
      <c r="AT142" s="218"/>
      <c r="AU142" s="218"/>
      <c r="AV142" s="218"/>
      <c r="AW142" s="218"/>
      <c r="AX142" s="218"/>
      <c r="AY142" s="218"/>
      <c r="AZ142" s="218"/>
      <c r="BA142" s="218"/>
      <c r="BB142" s="218"/>
      <c r="BC142" s="218"/>
      <c r="BD142" s="218"/>
      <c r="BE142" s="218"/>
      <c r="BF142" s="218"/>
      <c r="BG142" s="218"/>
      <c r="BH142" s="218"/>
    </row>
    <row r="143" spans="1:60" outlineLevel="1" x14ac:dyDescent="0.2">
      <c r="A143" s="219"/>
      <c r="B143" s="229"/>
      <c r="C143" s="270" t="s">
        <v>281</v>
      </c>
      <c r="D143" s="232"/>
      <c r="E143" s="237">
        <v>1</v>
      </c>
      <c r="F143" s="243"/>
      <c r="G143" s="243"/>
      <c r="H143" s="243"/>
      <c r="I143" s="243"/>
      <c r="J143" s="243"/>
      <c r="K143" s="243"/>
      <c r="L143" s="243"/>
      <c r="M143" s="243"/>
      <c r="N143" s="243"/>
      <c r="O143" s="243"/>
      <c r="P143" s="243"/>
      <c r="Q143" s="243"/>
      <c r="R143" s="243"/>
      <c r="S143" s="243"/>
      <c r="T143" s="243"/>
      <c r="U143" s="244"/>
      <c r="V143" s="243"/>
      <c r="W143" s="218"/>
      <c r="X143" s="218"/>
      <c r="Y143" s="218"/>
      <c r="Z143" s="218"/>
      <c r="AA143" s="218"/>
      <c r="AB143" s="218"/>
      <c r="AC143" s="218"/>
      <c r="AD143" s="218"/>
      <c r="AE143" s="218"/>
      <c r="AF143" s="218"/>
      <c r="AG143" s="218" t="s">
        <v>115</v>
      </c>
      <c r="AH143" s="218">
        <v>0</v>
      </c>
      <c r="AI143" s="218"/>
      <c r="AJ143" s="218"/>
      <c r="AK143" s="218"/>
      <c r="AL143" s="218"/>
      <c r="AM143" s="218"/>
      <c r="AN143" s="218"/>
      <c r="AO143" s="218"/>
      <c r="AP143" s="218"/>
      <c r="AQ143" s="218"/>
      <c r="AR143" s="218"/>
      <c r="AS143" s="218"/>
      <c r="AT143" s="218"/>
      <c r="AU143" s="218"/>
      <c r="AV143" s="218"/>
      <c r="AW143" s="218"/>
      <c r="AX143" s="218"/>
      <c r="AY143" s="218"/>
      <c r="AZ143" s="218"/>
      <c r="BA143" s="218"/>
      <c r="BB143" s="218"/>
      <c r="BC143" s="218"/>
      <c r="BD143" s="218"/>
      <c r="BE143" s="218"/>
      <c r="BF143" s="218"/>
      <c r="BG143" s="218"/>
      <c r="BH143" s="218"/>
    </row>
    <row r="144" spans="1:60" outlineLevel="1" x14ac:dyDescent="0.2">
      <c r="A144" s="219"/>
      <c r="B144" s="229"/>
      <c r="C144" s="270" t="s">
        <v>282</v>
      </c>
      <c r="D144" s="232"/>
      <c r="E144" s="237">
        <v>1</v>
      </c>
      <c r="F144" s="243"/>
      <c r="G144" s="243"/>
      <c r="H144" s="243"/>
      <c r="I144" s="243"/>
      <c r="J144" s="243"/>
      <c r="K144" s="243"/>
      <c r="L144" s="243"/>
      <c r="M144" s="243"/>
      <c r="N144" s="243"/>
      <c r="O144" s="243"/>
      <c r="P144" s="243"/>
      <c r="Q144" s="243"/>
      <c r="R144" s="243"/>
      <c r="S144" s="243"/>
      <c r="T144" s="243"/>
      <c r="U144" s="244"/>
      <c r="V144" s="243"/>
      <c r="W144" s="218"/>
      <c r="X144" s="218"/>
      <c r="Y144" s="218"/>
      <c r="Z144" s="218"/>
      <c r="AA144" s="218"/>
      <c r="AB144" s="218"/>
      <c r="AC144" s="218"/>
      <c r="AD144" s="218"/>
      <c r="AE144" s="218"/>
      <c r="AF144" s="218"/>
      <c r="AG144" s="218" t="s">
        <v>115</v>
      </c>
      <c r="AH144" s="218">
        <v>0</v>
      </c>
      <c r="AI144" s="218"/>
      <c r="AJ144" s="218"/>
      <c r="AK144" s="218"/>
      <c r="AL144" s="218"/>
      <c r="AM144" s="218"/>
      <c r="AN144" s="218"/>
      <c r="AO144" s="218"/>
      <c r="AP144" s="218"/>
      <c r="AQ144" s="218"/>
      <c r="AR144" s="218"/>
      <c r="AS144" s="218"/>
      <c r="AT144" s="218"/>
      <c r="AU144" s="218"/>
      <c r="AV144" s="218"/>
      <c r="AW144" s="218"/>
      <c r="AX144" s="218"/>
      <c r="AY144" s="218"/>
      <c r="AZ144" s="218"/>
      <c r="BA144" s="218"/>
      <c r="BB144" s="218"/>
      <c r="BC144" s="218"/>
      <c r="BD144" s="218"/>
      <c r="BE144" s="218"/>
      <c r="BF144" s="218"/>
      <c r="BG144" s="218"/>
      <c r="BH144" s="218"/>
    </row>
    <row r="145" spans="1:60" outlineLevel="1" x14ac:dyDescent="0.2">
      <c r="A145" s="219">
        <v>41</v>
      </c>
      <c r="B145" s="229" t="s">
        <v>283</v>
      </c>
      <c r="C145" s="269" t="s">
        <v>284</v>
      </c>
      <c r="D145" s="231" t="s">
        <v>141</v>
      </c>
      <c r="E145" s="236">
        <v>129</v>
      </c>
      <c r="F145" s="242"/>
      <c r="G145" s="243">
        <f>ROUND(E145*F145,2)</f>
        <v>0</v>
      </c>
      <c r="H145" s="242"/>
      <c r="I145" s="243">
        <f>ROUND(E145*H145,2)</f>
        <v>0</v>
      </c>
      <c r="J145" s="242"/>
      <c r="K145" s="243">
        <f>ROUND(E145*J145,2)</f>
        <v>0</v>
      </c>
      <c r="L145" s="243">
        <v>21</v>
      </c>
      <c r="M145" s="243">
        <f>G145*(1+L145/100)</f>
        <v>0</v>
      </c>
      <c r="N145" s="243">
        <v>0</v>
      </c>
      <c r="O145" s="243">
        <f>ROUND(E145*N145,2)</f>
        <v>0</v>
      </c>
      <c r="P145" s="243">
        <v>0</v>
      </c>
      <c r="Q145" s="243">
        <f>ROUND(E145*P145,2)</f>
        <v>0</v>
      </c>
      <c r="R145" s="243" t="s">
        <v>147</v>
      </c>
      <c r="S145" s="243" t="s">
        <v>112</v>
      </c>
      <c r="T145" s="243">
        <v>5.8999999999999997E-2</v>
      </c>
      <c r="U145" s="244">
        <f>ROUND(E145*T145,2)</f>
        <v>7.61</v>
      </c>
      <c r="V145" s="243"/>
      <c r="W145" s="218"/>
      <c r="X145" s="218"/>
      <c r="Y145" s="218"/>
      <c r="Z145" s="218"/>
      <c r="AA145" s="218"/>
      <c r="AB145" s="218"/>
      <c r="AC145" s="218"/>
      <c r="AD145" s="218"/>
      <c r="AE145" s="218"/>
      <c r="AF145" s="218"/>
      <c r="AG145" s="218" t="s">
        <v>113</v>
      </c>
      <c r="AH145" s="218"/>
      <c r="AI145" s="218"/>
      <c r="AJ145" s="218"/>
      <c r="AK145" s="218"/>
      <c r="AL145" s="218"/>
      <c r="AM145" s="218"/>
      <c r="AN145" s="218"/>
      <c r="AO145" s="218"/>
      <c r="AP145" s="218"/>
      <c r="AQ145" s="218"/>
      <c r="AR145" s="218"/>
      <c r="AS145" s="218"/>
      <c r="AT145" s="218"/>
      <c r="AU145" s="218"/>
      <c r="AV145" s="218"/>
      <c r="AW145" s="218"/>
      <c r="AX145" s="218"/>
      <c r="AY145" s="218"/>
      <c r="AZ145" s="218"/>
      <c r="BA145" s="218"/>
      <c r="BB145" s="218"/>
      <c r="BC145" s="218"/>
      <c r="BD145" s="218"/>
      <c r="BE145" s="218"/>
      <c r="BF145" s="218"/>
      <c r="BG145" s="218"/>
      <c r="BH145" s="218"/>
    </row>
    <row r="146" spans="1:60" outlineLevel="1" x14ac:dyDescent="0.2">
      <c r="A146" s="219"/>
      <c r="B146" s="229"/>
      <c r="C146" s="270" t="s">
        <v>150</v>
      </c>
      <c r="D146" s="232"/>
      <c r="E146" s="237">
        <v>129</v>
      </c>
      <c r="F146" s="243"/>
      <c r="G146" s="243"/>
      <c r="H146" s="243"/>
      <c r="I146" s="243"/>
      <c r="J146" s="243"/>
      <c r="K146" s="243"/>
      <c r="L146" s="243"/>
      <c r="M146" s="243"/>
      <c r="N146" s="243"/>
      <c r="O146" s="243"/>
      <c r="P146" s="243"/>
      <c r="Q146" s="243"/>
      <c r="R146" s="243"/>
      <c r="S146" s="243"/>
      <c r="T146" s="243"/>
      <c r="U146" s="244"/>
      <c r="V146" s="243"/>
      <c r="W146" s="218"/>
      <c r="X146" s="218"/>
      <c r="Y146" s="218"/>
      <c r="Z146" s="218"/>
      <c r="AA146" s="218"/>
      <c r="AB146" s="218"/>
      <c r="AC146" s="218"/>
      <c r="AD146" s="218"/>
      <c r="AE146" s="218"/>
      <c r="AF146" s="218"/>
      <c r="AG146" s="218" t="s">
        <v>115</v>
      </c>
      <c r="AH146" s="218">
        <v>5</v>
      </c>
      <c r="AI146" s="218"/>
      <c r="AJ146" s="218"/>
      <c r="AK146" s="218"/>
      <c r="AL146" s="218"/>
      <c r="AM146" s="218"/>
      <c r="AN146" s="218"/>
      <c r="AO146" s="218"/>
      <c r="AP146" s="218"/>
      <c r="AQ146" s="218"/>
      <c r="AR146" s="218"/>
      <c r="AS146" s="218"/>
      <c r="AT146" s="218"/>
      <c r="AU146" s="218"/>
      <c r="AV146" s="218"/>
      <c r="AW146" s="218"/>
      <c r="AX146" s="218"/>
      <c r="AY146" s="218"/>
      <c r="AZ146" s="218"/>
      <c r="BA146" s="218"/>
      <c r="BB146" s="218"/>
      <c r="BC146" s="218"/>
      <c r="BD146" s="218"/>
      <c r="BE146" s="218"/>
      <c r="BF146" s="218"/>
      <c r="BG146" s="218"/>
      <c r="BH146" s="218"/>
    </row>
    <row r="147" spans="1:60" ht="22.5" outlineLevel="1" x14ac:dyDescent="0.2">
      <c r="A147" s="219">
        <v>42</v>
      </c>
      <c r="B147" s="229" t="s">
        <v>285</v>
      </c>
      <c r="C147" s="269" t="s">
        <v>286</v>
      </c>
      <c r="D147" s="231" t="s">
        <v>153</v>
      </c>
      <c r="E147" s="236">
        <v>20</v>
      </c>
      <c r="F147" s="242"/>
      <c r="G147" s="243">
        <f>ROUND(E147*F147,2)</f>
        <v>0</v>
      </c>
      <c r="H147" s="242"/>
      <c r="I147" s="243">
        <f>ROUND(E147*H147,2)</f>
        <v>0</v>
      </c>
      <c r="J147" s="242"/>
      <c r="K147" s="243">
        <f>ROUND(E147*J147,2)</f>
        <v>0</v>
      </c>
      <c r="L147" s="243">
        <v>21</v>
      </c>
      <c r="M147" s="243">
        <f>G147*(1+L147/100)</f>
        <v>0</v>
      </c>
      <c r="N147" s="243">
        <v>0</v>
      </c>
      <c r="O147" s="243">
        <f>ROUND(E147*N147,2)</f>
        <v>0</v>
      </c>
      <c r="P147" s="243">
        <v>0</v>
      </c>
      <c r="Q147" s="243">
        <f>ROUND(E147*P147,2)</f>
        <v>0</v>
      </c>
      <c r="R147" s="243"/>
      <c r="S147" s="243" t="s">
        <v>136</v>
      </c>
      <c r="T147" s="243">
        <v>0.25900000000000001</v>
      </c>
      <c r="U147" s="244">
        <f>ROUND(E147*T147,2)</f>
        <v>5.18</v>
      </c>
      <c r="V147" s="243"/>
      <c r="W147" s="218"/>
      <c r="X147" s="218"/>
      <c r="Y147" s="218"/>
      <c r="Z147" s="218"/>
      <c r="AA147" s="218"/>
      <c r="AB147" s="218"/>
      <c r="AC147" s="218"/>
      <c r="AD147" s="218"/>
      <c r="AE147" s="218"/>
      <c r="AF147" s="218"/>
      <c r="AG147" s="218" t="s">
        <v>129</v>
      </c>
      <c r="AH147" s="218"/>
      <c r="AI147" s="218"/>
      <c r="AJ147" s="218"/>
      <c r="AK147" s="218"/>
      <c r="AL147" s="218"/>
      <c r="AM147" s="218"/>
      <c r="AN147" s="218"/>
      <c r="AO147" s="218"/>
      <c r="AP147" s="218"/>
      <c r="AQ147" s="218"/>
      <c r="AR147" s="218"/>
      <c r="AS147" s="218"/>
      <c r="AT147" s="218"/>
      <c r="AU147" s="218"/>
      <c r="AV147" s="218"/>
      <c r="AW147" s="218"/>
      <c r="AX147" s="218"/>
      <c r="AY147" s="218"/>
      <c r="AZ147" s="218"/>
      <c r="BA147" s="218"/>
      <c r="BB147" s="218"/>
      <c r="BC147" s="218"/>
      <c r="BD147" s="218"/>
      <c r="BE147" s="218"/>
      <c r="BF147" s="218"/>
      <c r="BG147" s="218"/>
      <c r="BH147" s="218"/>
    </row>
    <row r="148" spans="1:60" outlineLevel="1" x14ac:dyDescent="0.2">
      <c r="A148" s="219"/>
      <c r="B148" s="229"/>
      <c r="C148" s="270" t="s">
        <v>287</v>
      </c>
      <c r="D148" s="232"/>
      <c r="E148" s="237">
        <v>20</v>
      </c>
      <c r="F148" s="243"/>
      <c r="G148" s="243"/>
      <c r="H148" s="243"/>
      <c r="I148" s="243"/>
      <c r="J148" s="243"/>
      <c r="K148" s="243"/>
      <c r="L148" s="243"/>
      <c r="M148" s="243"/>
      <c r="N148" s="243"/>
      <c r="O148" s="243"/>
      <c r="P148" s="243"/>
      <c r="Q148" s="243"/>
      <c r="R148" s="243"/>
      <c r="S148" s="243"/>
      <c r="T148" s="243"/>
      <c r="U148" s="244"/>
      <c r="V148" s="243"/>
      <c r="W148" s="218"/>
      <c r="X148" s="218"/>
      <c r="Y148" s="218"/>
      <c r="Z148" s="218"/>
      <c r="AA148" s="218"/>
      <c r="AB148" s="218"/>
      <c r="AC148" s="218"/>
      <c r="AD148" s="218"/>
      <c r="AE148" s="218"/>
      <c r="AF148" s="218"/>
      <c r="AG148" s="218" t="s">
        <v>115</v>
      </c>
      <c r="AH148" s="218">
        <v>0</v>
      </c>
      <c r="AI148" s="218"/>
      <c r="AJ148" s="218"/>
      <c r="AK148" s="218"/>
      <c r="AL148" s="218"/>
      <c r="AM148" s="218"/>
      <c r="AN148" s="218"/>
      <c r="AO148" s="218"/>
      <c r="AP148" s="218"/>
      <c r="AQ148" s="218"/>
      <c r="AR148" s="218"/>
      <c r="AS148" s="218"/>
      <c r="AT148" s="218"/>
      <c r="AU148" s="218"/>
      <c r="AV148" s="218"/>
      <c r="AW148" s="218"/>
      <c r="AX148" s="218"/>
      <c r="AY148" s="218"/>
      <c r="AZ148" s="218"/>
      <c r="BA148" s="218"/>
      <c r="BB148" s="218"/>
      <c r="BC148" s="218"/>
      <c r="BD148" s="218"/>
      <c r="BE148" s="218"/>
      <c r="BF148" s="218"/>
      <c r="BG148" s="218"/>
      <c r="BH148" s="218"/>
    </row>
    <row r="149" spans="1:60" ht="22.5" outlineLevel="1" x14ac:dyDescent="0.2">
      <c r="A149" s="219">
        <v>43</v>
      </c>
      <c r="B149" s="229" t="s">
        <v>288</v>
      </c>
      <c r="C149" s="269" t="s">
        <v>289</v>
      </c>
      <c r="D149" s="231" t="s">
        <v>153</v>
      </c>
      <c r="E149" s="236">
        <v>7</v>
      </c>
      <c r="F149" s="242"/>
      <c r="G149" s="243">
        <f>ROUND(E149*F149,2)</f>
        <v>0</v>
      </c>
      <c r="H149" s="242"/>
      <c r="I149" s="243">
        <f>ROUND(E149*H149,2)</f>
        <v>0</v>
      </c>
      <c r="J149" s="242"/>
      <c r="K149" s="243">
        <f>ROUND(E149*J149,2)</f>
        <v>0</v>
      </c>
      <c r="L149" s="243">
        <v>21</v>
      </c>
      <c r="M149" s="243">
        <f>G149*(1+L149/100)</f>
        <v>0</v>
      </c>
      <c r="N149" s="243">
        <v>0</v>
      </c>
      <c r="O149" s="243">
        <f>ROUND(E149*N149,2)</f>
        <v>0</v>
      </c>
      <c r="P149" s="243">
        <v>0</v>
      </c>
      <c r="Q149" s="243">
        <f>ROUND(E149*P149,2)</f>
        <v>0</v>
      </c>
      <c r="R149" s="243"/>
      <c r="S149" s="243" t="s">
        <v>136</v>
      </c>
      <c r="T149" s="243">
        <v>0.25900000000000001</v>
      </c>
      <c r="U149" s="244">
        <f>ROUND(E149*T149,2)</f>
        <v>1.81</v>
      </c>
      <c r="V149" s="243"/>
      <c r="W149" s="218"/>
      <c r="X149" s="218"/>
      <c r="Y149" s="218"/>
      <c r="Z149" s="218"/>
      <c r="AA149" s="218"/>
      <c r="AB149" s="218"/>
      <c r="AC149" s="218"/>
      <c r="AD149" s="218"/>
      <c r="AE149" s="218"/>
      <c r="AF149" s="218"/>
      <c r="AG149" s="218" t="s">
        <v>129</v>
      </c>
      <c r="AH149" s="218"/>
      <c r="AI149" s="218"/>
      <c r="AJ149" s="218"/>
      <c r="AK149" s="218"/>
      <c r="AL149" s="218"/>
      <c r="AM149" s="218"/>
      <c r="AN149" s="218"/>
      <c r="AO149" s="218"/>
      <c r="AP149" s="218"/>
      <c r="AQ149" s="218"/>
      <c r="AR149" s="218"/>
      <c r="AS149" s="218"/>
      <c r="AT149" s="218"/>
      <c r="AU149" s="218"/>
      <c r="AV149" s="218"/>
      <c r="AW149" s="218"/>
      <c r="AX149" s="218"/>
      <c r="AY149" s="218"/>
      <c r="AZ149" s="218"/>
      <c r="BA149" s="218"/>
      <c r="BB149" s="218"/>
      <c r="BC149" s="218"/>
      <c r="BD149" s="218"/>
      <c r="BE149" s="218"/>
      <c r="BF149" s="218"/>
      <c r="BG149" s="218"/>
      <c r="BH149" s="218"/>
    </row>
    <row r="150" spans="1:60" outlineLevel="1" x14ac:dyDescent="0.2">
      <c r="A150" s="219"/>
      <c r="B150" s="229"/>
      <c r="C150" s="270" t="s">
        <v>156</v>
      </c>
      <c r="D150" s="232"/>
      <c r="E150" s="237">
        <v>7</v>
      </c>
      <c r="F150" s="243"/>
      <c r="G150" s="243"/>
      <c r="H150" s="243"/>
      <c r="I150" s="243"/>
      <c r="J150" s="243"/>
      <c r="K150" s="243"/>
      <c r="L150" s="243"/>
      <c r="M150" s="243"/>
      <c r="N150" s="243"/>
      <c r="O150" s="243"/>
      <c r="P150" s="243"/>
      <c r="Q150" s="243"/>
      <c r="R150" s="243"/>
      <c r="S150" s="243"/>
      <c r="T150" s="243"/>
      <c r="U150" s="244"/>
      <c r="V150" s="243"/>
      <c r="W150" s="218"/>
      <c r="X150" s="218"/>
      <c r="Y150" s="218"/>
      <c r="Z150" s="218"/>
      <c r="AA150" s="218"/>
      <c r="AB150" s="218"/>
      <c r="AC150" s="218"/>
      <c r="AD150" s="218"/>
      <c r="AE150" s="218"/>
      <c r="AF150" s="218"/>
      <c r="AG150" s="218" t="s">
        <v>115</v>
      </c>
      <c r="AH150" s="218">
        <v>0</v>
      </c>
      <c r="AI150" s="218"/>
      <c r="AJ150" s="218"/>
      <c r="AK150" s="218"/>
      <c r="AL150" s="218"/>
      <c r="AM150" s="218"/>
      <c r="AN150" s="218"/>
      <c r="AO150" s="218"/>
      <c r="AP150" s="218"/>
      <c r="AQ150" s="218"/>
      <c r="AR150" s="218"/>
      <c r="AS150" s="218"/>
      <c r="AT150" s="218"/>
      <c r="AU150" s="218"/>
      <c r="AV150" s="218"/>
      <c r="AW150" s="218"/>
      <c r="AX150" s="218"/>
      <c r="AY150" s="218"/>
      <c r="AZ150" s="218"/>
      <c r="BA150" s="218"/>
      <c r="BB150" s="218"/>
      <c r="BC150" s="218"/>
      <c r="BD150" s="218"/>
      <c r="BE150" s="218"/>
      <c r="BF150" s="218"/>
      <c r="BG150" s="218"/>
      <c r="BH150" s="218"/>
    </row>
    <row r="151" spans="1:60" ht="33.75" outlineLevel="1" x14ac:dyDescent="0.2">
      <c r="A151" s="219">
        <v>44</v>
      </c>
      <c r="B151" s="229" t="s">
        <v>290</v>
      </c>
      <c r="C151" s="269" t="s">
        <v>291</v>
      </c>
      <c r="D151" s="231" t="s">
        <v>153</v>
      </c>
      <c r="E151" s="236">
        <v>13</v>
      </c>
      <c r="F151" s="242"/>
      <c r="G151" s="243">
        <f>ROUND(E151*F151,2)</f>
        <v>0</v>
      </c>
      <c r="H151" s="242"/>
      <c r="I151" s="243">
        <f>ROUND(E151*H151,2)</f>
        <v>0</v>
      </c>
      <c r="J151" s="242"/>
      <c r="K151" s="243">
        <f>ROUND(E151*J151,2)</f>
        <v>0</v>
      </c>
      <c r="L151" s="243">
        <v>21</v>
      </c>
      <c r="M151" s="243">
        <f>G151*(1+L151/100)</f>
        <v>0</v>
      </c>
      <c r="N151" s="243">
        <v>8.2699999999999996E-2</v>
      </c>
      <c r="O151" s="243">
        <f>ROUND(E151*N151,2)</f>
        <v>1.08</v>
      </c>
      <c r="P151" s="243">
        <v>0</v>
      </c>
      <c r="Q151" s="243">
        <f>ROUND(E151*P151,2)</f>
        <v>0</v>
      </c>
      <c r="R151" s="243"/>
      <c r="S151" s="243" t="s">
        <v>136</v>
      </c>
      <c r="T151" s="243">
        <v>0.3</v>
      </c>
      <c r="U151" s="244">
        <f>ROUND(E151*T151,2)</f>
        <v>3.9</v>
      </c>
      <c r="V151" s="243"/>
      <c r="W151" s="218"/>
      <c r="X151" s="218"/>
      <c r="Y151" s="218"/>
      <c r="Z151" s="218"/>
      <c r="AA151" s="218"/>
      <c r="AB151" s="218"/>
      <c r="AC151" s="218"/>
      <c r="AD151" s="218"/>
      <c r="AE151" s="218"/>
      <c r="AF151" s="218"/>
      <c r="AG151" s="218" t="s">
        <v>113</v>
      </c>
      <c r="AH151" s="218"/>
      <c r="AI151" s="218"/>
      <c r="AJ151" s="218"/>
      <c r="AK151" s="218"/>
      <c r="AL151" s="218"/>
      <c r="AM151" s="218"/>
      <c r="AN151" s="218"/>
      <c r="AO151" s="218"/>
      <c r="AP151" s="218"/>
      <c r="AQ151" s="218"/>
      <c r="AR151" s="218"/>
      <c r="AS151" s="218"/>
      <c r="AT151" s="218"/>
      <c r="AU151" s="218"/>
      <c r="AV151" s="218"/>
      <c r="AW151" s="218"/>
      <c r="AX151" s="218"/>
      <c r="AY151" s="218"/>
      <c r="AZ151" s="218"/>
      <c r="BA151" s="218"/>
      <c r="BB151" s="218"/>
      <c r="BC151" s="218"/>
      <c r="BD151" s="218"/>
      <c r="BE151" s="218"/>
      <c r="BF151" s="218"/>
      <c r="BG151" s="218"/>
      <c r="BH151" s="218"/>
    </row>
    <row r="152" spans="1:60" outlineLevel="1" x14ac:dyDescent="0.2">
      <c r="A152" s="219"/>
      <c r="B152" s="229"/>
      <c r="C152" s="270" t="s">
        <v>278</v>
      </c>
      <c r="D152" s="232"/>
      <c r="E152" s="237">
        <v>13</v>
      </c>
      <c r="F152" s="243"/>
      <c r="G152" s="243"/>
      <c r="H152" s="243"/>
      <c r="I152" s="243"/>
      <c r="J152" s="243"/>
      <c r="K152" s="243"/>
      <c r="L152" s="243"/>
      <c r="M152" s="243"/>
      <c r="N152" s="243"/>
      <c r="O152" s="243"/>
      <c r="P152" s="243"/>
      <c r="Q152" s="243"/>
      <c r="R152" s="243"/>
      <c r="S152" s="243"/>
      <c r="T152" s="243"/>
      <c r="U152" s="244"/>
      <c r="V152" s="243"/>
      <c r="W152" s="218"/>
      <c r="X152" s="218"/>
      <c r="Y152" s="218"/>
      <c r="Z152" s="218"/>
      <c r="AA152" s="218"/>
      <c r="AB152" s="218"/>
      <c r="AC152" s="218"/>
      <c r="AD152" s="218"/>
      <c r="AE152" s="218"/>
      <c r="AF152" s="218"/>
      <c r="AG152" s="218" t="s">
        <v>115</v>
      </c>
      <c r="AH152" s="218">
        <v>0</v>
      </c>
      <c r="AI152" s="218"/>
      <c r="AJ152" s="218"/>
      <c r="AK152" s="218"/>
      <c r="AL152" s="218"/>
      <c r="AM152" s="218"/>
      <c r="AN152" s="218"/>
      <c r="AO152" s="218"/>
      <c r="AP152" s="218"/>
      <c r="AQ152" s="218"/>
      <c r="AR152" s="218"/>
      <c r="AS152" s="218"/>
      <c r="AT152" s="218"/>
      <c r="AU152" s="218"/>
      <c r="AV152" s="218"/>
      <c r="AW152" s="218"/>
      <c r="AX152" s="218"/>
      <c r="AY152" s="218"/>
      <c r="AZ152" s="218"/>
      <c r="BA152" s="218"/>
      <c r="BB152" s="218"/>
      <c r="BC152" s="218"/>
      <c r="BD152" s="218"/>
      <c r="BE152" s="218"/>
      <c r="BF152" s="218"/>
      <c r="BG152" s="218"/>
      <c r="BH152" s="218"/>
    </row>
    <row r="153" spans="1:60" ht="33.75" outlineLevel="1" x14ac:dyDescent="0.2">
      <c r="A153" s="219">
        <v>45</v>
      </c>
      <c r="B153" s="229" t="s">
        <v>292</v>
      </c>
      <c r="C153" s="269" t="s">
        <v>293</v>
      </c>
      <c r="D153" s="231" t="s">
        <v>153</v>
      </c>
      <c r="E153" s="236">
        <v>2</v>
      </c>
      <c r="F153" s="242"/>
      <c r="G153" s="243">
        <f>ROUND(E153*F153,2)</f>
        <v>0</v>
      </c>
      <c r="H153" s="242"/>
      <c r="I153" s="243">
        <f>ROUND(E153*H153,2)</f>
        <v>0</v>
      </c>
      <c r="J153" s="242"/>
      <c r="K153" s="243">
        <f>ROUND(E153*J153,2)</f>
        <v>0</v>
      </c>
      <c r="L153" s="243">
        <v>21</v>
      </c>
      <c r="M153" s="243">
        <f>G153*(1+L153/100)</f>
        <v>0</v>
      </c>
      <c r="N153" s="243">
        <v>8.2699999999999996E-2</v>
      </c>
      <c r="O153" s="243">
        <f>ROUND(E153*N153,2)</f>
        <v>0.17</v>
      </c>
      <c r="P153" s="243">
        <v>0</v>
      </c>
      <c r="Q153" s="243">
        <f>ROUND(E153*P153,2)</f>
        <v>0</v>
      </c>
      <c r="R153" s="243"/>
      <c r="S153" s="243" t="s">
        <v>136</v>
      </c>
      <c r="T153" s="243">
        <v>0.3</v>
      </c>
      <c r="U153" s="244">
        <f>ROUND(E153*T153,2)</f>
        <v>0.6</v>
      </c>
      <c r="V153" s="243"/>
      <c r="W153" s="218"/>
      <c r="X153" s="218"/>
      <c r="Y153" s="218"/>
      <c r="Z153" s="218"/>
      <c r="AA153" s="218"/>
      <c r="AB153" s="218"/>
      <c r="AC153" s="218"/>
      <c r="AD153" s="218"/>
      <c r="AE153" s="218"/>
      <c r="AF153" s="218"/>
      <c r="AG153" s="218" t="s">
        <v>113</v>
      </c>
      <c r="AH153" s="218"/>
      <c r="AI153" s="218"/>
      <c r="AJ153" s="218"/>
      <c r="AK153" s="218"/>
      <c r="AL153" s="218"/>
      <c r="AM153" s="218"/>
      <c r="AN153" s="218"/>
      <c r="AO153" s="218"/>
      <c r="AP153" s="218"/>
      <c r="AQ153" s="218"/>
      <c r="AR153" s="218"/>
      <c r="AS153" s="218"/>
      <c r="AT153" s="218"/>
      <c r="AU153" s="218"/>
      <c r="AV153" s="218"/>
      <c r="AW153" s="218"/>
      <c r="AX153" s="218"/>
      <c r="AY153" s="218"/>
      <c r="AZ153" s="218"/>
      <c r="BA153" s="218"/>
      <c r="BB153" s="218"/>
      <c r="BC153" s="218"/>
      <c r="BD153" s="218"/>
      <c r="BE153" s="218"/>
      <c r="BF153" s="218"/>
      <c r="BG153" s="218"/>
      <c r="BH153" s="218"/>
    </row>
    <row r="154" spans="1:60" outlineLevel="1" x14ac:dyDescent="0.2">
      <c r="A154" s="219"/>
      <c r="B154" s="229"/>
      <c r="C154" s="270" t="s">
        <v>279</v>
      </c>
      <c r="D154" s="232"/>
      <c r="E154" s="237">
        <v>2</v>
      </c>
      <c r="F154" s="243"/>
      <c r="G154" s="243"/>
      <c r="H154" s="243"/>
      <c r="I154" s="243"/>
      <c r="J154" s="243"/>
      <c r="K154" s="243"/>
      <c r="L154" s="243"/>
      <c r="M154" s="243"/>
      <c r="N154" s="243"/>
      <c r="O154" s="243"/>
      <c r="P154" s="243"/>
      <c r="Q154" s="243"/>
      <c r="R154" s="243"/>
      <c r="S154" s="243"/>
      <c r="T154" s="243"/>
      <c r="U154" s="244"/>
      <c r="V154" s="243"/>
      <c r="W154" s="218"/>
      <c r="X154" s="218"/>
      <c r="Y154" s="218"/>
      <c r="Z154" s="218"/>
      <c r="AA154" s="218"/>
      <c r="AB154" s="218"/>
      <c r="AC154" s="218"/>
      <c r="AD154" s="218"/>
      <c r="AE154" s="218"/>
      <c r="AF154" s="218"/>
      <c r="AG154" s="218" t="s">
        <v>115</v>
      </c>
      <c r="AH154" s="218">
        <v>0</v>
      </c>
      <c r="AI154" s="218"/>
      <c r="AJ154" s="218"/>
      <c r="AK154" s="218"/>
      <c r="AL154" s="218"/>
      <c r="AM154" s="218"/>
      <c r="AN154" s="218"/>
      <c r="AO154" s="218"/>
      <c r="AP154" s="218"/>
      <c r="AQ154" s="218"/>
      <c r="AR154" s="218"/>
      <c r="AS154" s="218"/>
      <c r="AT154" s="218"/>
      <c r="AU154" s="218"/>
      <c r="AV154" s="218"/>
      <c r="AW154" s="218"/>
      <c r="AX154" s="218"/>
      <c r="AY154" s="218"/>
      <c r="AZ154" s="218"/>
      <c r="BA154" s="218"/>
      <c r="BB154" s="218"/>
      <c r="BC154" s="218"/>
      <c r="BD154" s="218"/>
      <c r="BE154" s="218"/>
      <c r="BF154" s="218"/>
      <c r="BG154" s="218"/>
      <c r="BH154" s="218"/>
    </row>
    <row r="155" spans="1:60" ht="33.75" outlineLevel="1" x14ac:dyDescent="0.2">
      <c r="A155" s="219">
        <v>46</v>
      </c>
      <c r="B155" s="229" t="s">
        <v>294</v>
      </c>
      <c r="C155" s="269" t="s">
        <v>295</v>
      </c>
      <c r="D155" s="231" t="s">
        <v>153</v>
      </c>
      <c r="E155" s="236">
        <v>2</v>
      </c>
      <c r="F155" s="242"/>
      <c r="G155" s="243">
        <f>ROUND(E155*F155,2)</f>
        <v>0</v>
      </c>
      <c r="H155" s="242"/>
      <c r="I155" s="243">
        <f>ROUND(E155*H155,2)</f>
        <v>0</v>
      </c>
      <c r="J155" s="242"/>
      <c r="K155" s="243">
        <f>ROUND(E155*J155,2)</f>
        <v>0</v>
      </c>
      <c r="L155" s="243">
        <v>21</v>
      </c>
      <c r="M155" s="243">
        <f>G155*(1+L155/100)</f>
        <v>0</v>
      </c>
      <c r="N155" s="243">
        <v>8.2699999999999996E-2</v>
      </c>
      <c r="O155" s="243">
        <f>ROUND(E155*N155,2)</f>
        <v>0.17</v>
      </c>
      <c r="P155" s="243">
        <v>0</v>
      </c>
      <c r="Q155" s="243">
        <f>ROUND(E155*P155,2)</f>
        <v>0</v>
      </c>
      <c r="R155" s="243"/>
      <c r="S155" s="243" t="s">
        <v>136</v>
      </c>
      <c r="T155" s="243">
        <v>0.3</v>
      </c>
      <c r="U155" s="244">
        <f>ROUND(E155*T155,2)</f>
        <v>0.6</v>
      </c>
      <c r="V155" s="243"/>
      <c r="W155" s="218"/>
      <c r="X155" s="218"/>
      <c r="Y155" s="218"/>
      <c r="Z155" s="218"/>
      <c r="AA155" s="218"/>
      <c r="AB155" s="218"/>
      <c r="AC155" s="218"/>
      <c r="AD155" s="218"/>
      <c r="AE155" s="218"/>
      <c r="AF155" s="218"/>
      <c r="AG155" s="218" t="s">
        <v>113</v>
      </c>
      <c r="AH155" s="218"/>
      <c r="AI155" s="218"/>
      <c r="AJ155" s="218"/>
      <c r="AK155" s="218"/>
      <c r="AL155" s="218"/>
      <c r="AM155" s="218"/>
      <c r="AN155" s="218"/>
      <c r="AO155" s="218"/>
      <c r="AP155" s="218"/>
      <c r="AQ155" s="218"/>
      <c r="AR155" s="218"/>
      <c r="AS155" s="218"/>
      <c r="AT155" s="218"/>
      <c r="AU155" s="218"/>
      <c r="AV155" s="218"/>
      <c r="AW155" s="218"/>
      <c r="AX155" s="218"/>
      <c r="AY155" s="218"/>
      <c r="AZ155" s="218"/>
      <c r="BA155" s="218"/>
      <c r="BB155" s="218"/>
      <c r="BC155" s="218"/>
      <c r="BD155" s="218"/>
      <c r="BE155" s="218"/>
      <c r="BF155" s="218"/>
      <c r="BG155" s="218"/>
      <c r="BH155" s="218"/>
    </row>
    <row r="156" spans="1:60" outlineLevel="1" x14ac:dyDescent="0.2">
      <c r="A156" s="219"/>
      <c r="B156" s="229"/>
      <c r="C156" s="270" t="s">
        <v>280</v>
      </c>
      <c r="D156" s="232"/>
      <c r="E156" s="237">
        <v>2</v>
      </c>
      <c r="F156" s="243"/>
      <c r="G156" s="243"/>
      <c r="H156" s="243"/>
      <c r="I156" s="243"/>
      <c r="J156" s="243"/>
      <c r="K156" s="243"/>
      <c r="L156" s="243"/>
      <c r="M156" s="243"/>
      <c r="N156" s="243"/>
      <c r="O156" s="243"/>
      <c r="P156" s="243"/>
      <c r="Q156" s="243"/>
      <c r="R156" s="243"/>
      <c r="S156" s="243"/>
      <c r="T156" s="243"/>
      <c r="U156" s="244"/>
      <c r="V156" s="243"/>
      <c r="W156" s="218"/>
      <c r="X156" s="218"/>
      <c r="Y156" s="218"/>
      <c r="Z156" s="218"/>
      <c r="AA156" s="218"/>
      <c r="AB156" s="218"/>
      <c r="AC156" s="218"/>
      <c r="AD156" s="218"/>
      <c r="AE156" s="218"/>
      <c r="AF156" s="218"/>
      <c r="AG156" s="218" t="s">
        <v>115</v>
      </c>
      <c r="AH156" s="218">
        <v>0</v>
      </c>
      <c r="AI156" s="218"/>
      <c r="AJ156" s="218"/>
      <c r="AK156" s="218"/>
      <c r="AL156" s="218"/>
      <c r="AM156" s="218"/>
      <c r="AN156" s="218"/>
      <c r="AO156" s="218"/>
      <c r="AP156" s="218"/>
      <c r="AQ156" s="218"/>
      <c r="AR156" s="218"/>
      <c r="AS156" s="218"/>
      <c r="AT156" s="218"/>
      <c r="AU156" s="218"/>
      <c r="AV156" s="218"/>
      <c r="AW156" s="218"/>
      <c r="AX156" s="218"/>
      <c r="AY156" s="218"/>
      <c r="AZ156" s="218"/>
      <c r="BA156" s="218"/>
      <c r="BB156" s="218"/>
      <c r="BC156" s="218"/>
      <c r="BD156" s="218"/>
      <c r="BE156" s="218"/>
      <c r="BF156" s="218"/>
      <c r="BG156" s="218"/>
      <c r="BH156" s="218"/>
    </row>
    <row r="157" spans="1:60" ht="33.75" outlineLevel="1" x14ac:dyDescent="0.2">
      <c r="A157" s="219">
        <v>47</v>
      </c>
      <c r="B157" s="229" t="s">
        <v>296</v>
      </c>
      <c r="C157" s="269" t="s">
        <v>297</v>
      </c>
      <c r="D157" s="231" t="s">
        <v>153</v>
      </c>
      <c r="E157" s="236">
        <v>1</v>
      </c>
      <c r="F157" s="242"/>
      <c r="G157" s="243">
        <f>ROUND(E157*F157,2)</f>
        <v>0</v>
      </c>
      <c r="H157" s="242"/>
      <c r="I157" s="243">
        <f>ROUND(E157*H157,2)</f>
        <v>0</v>
      </c>
      <c r="J157" s="242"/>
      <c r="K157" s="243">
        <f>ROUND(E157*J157,2)</f>
        <v>0</v>
      </c>
      <c r="L157" s="243">
        <v>21</v>
      </c>
      <c r="M157" s="243">
        <f>G157*(1+L157/100)</f>
        <v>0</v>
      </c>
      <c r="N157" s="243">
        <v>9.7930000000000003E-2</v>
      </c>
      <c r="O157" s="243">
        <f>ROUND(E157*N157,2)</f>
        <v>0.1</v>
      </c>
      <c r="P157" s="243">
        <v>0</v>
      </c>
      <c r="Q157" s="243">
        <f>ROUND(E157*P157,2)</f>
        <v>0</v>
      </c>
      <c r="R157" s="243"/>
      <c r="S157" s="243" t="s">
        <v>136</v>
      </c>
      <c r="T157" s="243">
        <v>1.5580000000000001</v>
      </c>
      <c r="U157" s="244">
        <f>ROUND(E157*T157,2)</f>
        <v>1.56</v>
      </c>
      <c r="V157" s="243"/>
      <c r="W157" s="218"/>
      <c r="X157" s="218"/>
      <c r="Y157" s="218"/>
      <c r="Z157" s="218"/>
      <c r="AA157" s="218"/>
      <c r="AB157" s="218"/>
      <c r="AC157" s="218"/>
      <c r="AD157" s="218"/>
      <c r="AE157" s="218"/>
      <c r="AF157" s="218"/>
      <c r="AG157" s="218" t="s">
        <v>113</v>
      </c>
      <c r="AH157" s="218"/>
      <c r="AI157" s="218"/>
      <c r="AJ157" s="218"/>
      <c r="AK157" s="218"/>
      <c r="AL157" s="218"/>
      <c r="AM157" s="218"/>
      <c r="AN157" s="218"/>
      <c r="AO157" s="218"/>
      <c r="AP157" s="218"/>
      <c r="AQ157" s="218"/>
      <c r="AR157" s="218"/>
      <c r="AS157" s="218"/>
      <c r="AT157" s="218"/>
      <c r="AU157" s="218"/>
      <c r="AV157" s="218"/>
      <c r="AW157" s="218"/>
      <c r="AX157" s="218"/>
      <c r="AY157" s="218"/>
      <c r="AZ157" s="218"/>
      <c r="BA157" s="218"/>
      <c r="BB157" s="218"/>
      <c r="BC157" s="218"/>
      <c r="BD157" s="218"/>
      <c r="BE157" s="218"/>
      <c r="BF157" s="218"/>
      <c r="BG157" s="218"/>
      <c r="BH157" s="218"/>
    </row>
    <row r="158" spans="1:60" outlineLevel="1" x14ac:dyDescent="0.2">
      <c r="A158" s="219"/>
      <c r="B158" s="229"/>
      <c r="C158" s="270" t="s">
        <v>298</v>
      </c>
      <c r="D158" s="232"/>
      <c r="E158" s="237">
        <v>1</v>
      </c>
      <c r="F158" s="243"/>
      <c r="G158" s="243"/>
      <c r="H158" s="243"/>
      <c r="I158" s="243"/>
      <c r="J158" s="243"/>
      <c r="K158" s="243"/>
      <c r="L158" s="243"/>
      <c r="M158" s="243"/>
      <c r="N158" s="243"/>
      <c r="O158" s="243"/>
      <c r="P158" s="243"/>
      <c r="Q158" s="243"/>
      <c r="R158" s="243"/>
      <c r="S158" s="243"/>
      <c r="T158" s="243"/>
      <c r="U158" s="244"/>
      <c r="V158" s="243"/>
      <c r="W158" s="218"/>
      <c r="X158" s="218"/>
      <c r="Y158" s="218"/>
      <c r="Z158" s="218"/>
      <c r="AA158" s="218"/>
      <c r="AB158" s="218"/>
      <c r="AC158" s="218"/>
      <c r="AD158" s="218"/>
      <c r="AE158" s="218"/>
      <c r="AF158" s="218"/>
      <c r="AG158" s="218" t="s">
        <v>115</v>
      </c>
      <c r="AH158" s="218">
        <v>0</v>
      </c>
      <c r="AI158" s="218"/>
      <c r="AJ158" s="218"/>
      <c r="AK158" s="218"/>
      <c r="AL158" s="218"/>
      <c r="AM158" s="218"/>
      <c r="AN158" s="218"/>
      <c r="AO158" s="218"/>
      <c r="AP158" s="218"/>
      <c r="AQ158" s="218"/>
      <c r="AR158" s="218"/>
      <c r="AS158" s="218"/>
      <c r="AT158" s="218"/>
      <c r="AU158" s="218"/>
      <c r="AV158" s="218"/>
      <c r="AW158" s="218"/>
      <c r="AX158" s="218"/>
      <c r="AY158" s="218"/>
      <c r="AZ158" s="218"/>
      <c r="BA158" s="218"/>
      <c r="BB158" s="218"/>
      <c r="BC158" s="218"/>
      <c r="BD158" s="218"/>
      <c r="BE158" s="218"/>
      <c r="BF158" s="218"/>
      <c r="BG158" s="218"/>
      <c r="BH158" s="218"/>
    </row>
    <row r="159" spans="1:60" ht="33.75" outlineLevel="1" x14ac:dyDescent="0.2">
      <c r="A159" s="219">
        <v>48</v>
      </c>
      <c r="B159" s="229" t="s">
        <v>299</v>
      </c>
      <c r="C159" s="269" t="s">
        <v>300</v>
      </c>
      <c r="D159" s="231" t="s">
        <v>153</v>
      </c>
      <c r="E159" s="236">
        <v>1</v>
      </c>
      <c r="F159" s="242"/>
      <c r="G159" s="243">
        <f>ROUND(E159*F159,2)</f>
        <v>0</v>
      </c>
      <c r="H159" s="242"/>
      <c r="I159" s="243">
        <f>ROUND(E159*H159,2)</f>
        <v>0</v>
      </c>
      <c r="J159" s="242"/>
      <c r="K159" s="243">
        <f>ROUND(E159*J159,2)</f>
        <v>0</v>
      </c>
      <c r="L159" s="243">
        <v>21</v>
      </c>
      <c r="M159" s="243">
        <f>G159*(1+L159/100)</f>
        <v>0</v>
      </c>
      <c r="N159" s="243">
        <v>9.7930000000000003E-2</v>
      </c>
      <c r="O159" s="243">
        <f>ROUND(E159*N159,2)</f>
        <v>0.1</v>
      </c>
      <c r="P159" s="243">
        <v>0</v>
      </c>
      <c r="Q159" s="243">
        <f>ROUND(E159*P159,2)</f>
        <v>0</v>
      </c>
      <c r="R159" s="243"/>
      <c r="S159" s="243" t="s">
        <v>136</v>
      </c>
      <c r="T159" s="243">
        <v>1.5580000000000001</v>
      </c>
      <c r="U159" s="244">
        <f>ROUND(E159*T159,2)</f>
        <v>1.56</v>
      </c>
      <c r="V159" s="243"/>
      <c r="W159" s="218"/>
      <c r="X159" s="218"/>
      <c r="Y159" s="218"/>
      <c r="Z159" s="218"/>
      <c r="AA159" s="218"/>
      <c r="AB159" s="218"/>
      <c r="AC159" s="218"/>
      <c r="AD159" s="218"/>
      <c r="AE159" s="218"/>
      <c r="AF159" s="218"/>
      <c r="AG159" s="218" t="s">
        <v>113</v>
      </c>
      <c r="AH159" s="218"/>
      <c r="AI159" s="218"/>
      <c r="AJ159" s="218"/>
      <c r="AK159" s="218"/>
      <c r="AL159" s="218"/>
      <c r="AM159" s="218"/>
      <c r="AN159" s="218"/>
      <c r="AO159" s="218"/>
      <c r="AP159" s="218"/>
      <c r="AQ159" s="218"/>
      <c r="AR159" s="218"/>
      <c r="AS159" s="218"/>
      <c r="AT159" s="218"/>
      <c r="AU159" s="218"/>
      <c r="AV159" s="218"/>
      <c r="AW159" s="218"/>
      <c r="AX159" s="218"/>
      <c r="AY159" s="218"/>
      <c r="AZ159" s="218"/>
      <c r="BA159" s="218"/>
      <c r="BB159" s="218"/>
      <c r="BC159" s="218"/>
      <c r="BD159" s="218"/>
      <c r="BE159" s="218"/>
      <c r="BF159" s="218"/>
      <c r="BG159" s="218"/>
      <c r="BH159" s="218"/>
    </row>
    <row r="160" spans="1:60" outlineLevel="1" x14ac:dyDescent="0.2">
      <c r="A160" s="219"/>
      <c r="B160" s="229"/>
      <c r="C160" s="270" t="s">
        <v>281</v>
      </c>
      <c r="D160" s="232"/>
      <c r="E160" s="237">
        <v>1</v>
      </c>
      <c r="F160" s="243"/>
      <c r="G160" s="243"/>
      <c r="H160" s="243"/>
      <c r="I160" s="243"/>
      <c r="J160" s="243"/>
      <c r="K160" s="243"/>
      <c r="L160" s="243"/>
      <c r="M160" s="243"/>
      <c r="N160" s="243"/>
      <c r="O160" s="243"/>
      <c r="P160" s="243"/>
      <c r="Q160" s="243"/>
      <c r="R160" s="243"/>
      <c r="S160" s="243"/>
      <c r="T160" s="243"/>
      <c r="U160" s="244"/>
      <c r="V160" s="243"/>
      <c r="W160" s="218"/>
      <c r="X160" s="218"/>
      <c r="Y160" s="218"/>
      <c r="Z160" s="218"/>
      <c r="AA160" s="218"/>
      <c r="AB160" s="218"/>
      <c r="AC160" s="218"/>
      <c r="AD160" s="218"/>
      <c r="AE160" s="218"/>
      <c r="AF160" s="218"/>
      <c r="AG160" s="218" t="s">
        <v>115</v>
      </c>
      <c r="AH160" s="218">
        <v>0</v>
      </c>
      <c r="AI160" s="218"/>
      <c r="AJ160" s="218"/>
      <c r="AK160" s="218"/>
      <c r="AL160" s="218"/>
      <c r="AM160" s="218"/>
      <c r="AN160" s="218"/>
      <c r="AO160" s="218"/>
      <c r="AP160" s="218"/>
      <c r="AQ160" s="218"/>
      <c r="AR160" s="218"/>
      <c r="AS160" s="218"/>
      <c r="AT160" s="218"/>
      <c r="AU160" s="218"/>
      <c r="AV160" s="218"/>
      <c r="AW160" s="218"/>
      <c r="AX160" s="218"/>
      <c r="AY160" s="218"/>
      <c r="AZ160" s="218"/>
      <c r="BA160" s="218"/>
      <c r="BB160" s="218"/>
      <c r="BC160" s="218"/>
      <c r="BD160" s="218"/>
      <c r="BE160" s="218"/>
      <c r="BF160" s="218"/>
      <c r="BG160" s="218"/>
      <c r="BH160" s="218"/>
    </row>
    <row r="161" spans="1:60" ht="33.75" outlineLevel="1" x14ac:dyDescent="0.2">
      <c r="A161" s="219">
        <v>49</v>
      </c>
      <c r="B161" s="229" t="s">
        <v>301</v>
      </c>
      <c r="C161" s="269" t="s">
        <v>302</v>
      </c>
      <c r="D161" s="231" t="s">
        <v>153</v>
      </c>
      <c r="E161" s="236">
        <v>4</v>
      </c>
      <c r="F161" s="242"/>
      <c r="G161" s="243">
        <f>ROUND(E161*F161,2)</f>
        <v>0</v>
      </c>
      <c r="H161" s="242"/>
      <c r="I161" s="243">
        <f>ROUND(E161*H161,2)</f>
        <v>0</v>
      </c>
      <c r="J161" s="242"/>
      <c r="K161" s="243">
        <f>ROUND(E161*J161,2)</f>
        <v>0</v>
      </c>
      <c r="L161" s="243">
        <v>21</v>
      </c>
      <c r="M161" s="243">
        <f>G161*(1+L161/100)</f>
        <v>0</v>
      </c>
      <c r="N161" s="243">
        <v>9.7930000000000003E-2</v>
      </c>
      <c r="O161" s="243">
        <f>ROUND(E161*N161,2)</f>
        <v>0.39</v>
      </c>
      <c r="P161" s="243">
        <v>0</v>
      </c>
      <c r="Q161" s="243">
        <f>ROUND(E161*P161,2)</f>
        <v>0</v>
      </c>
      <c r="R161" s="243"/>
      <c r="S161" s="243" t="s">
        <v>136</v>
      </c>
      <c r="T161" s="243">
        <v>1.5580000000000001</v>
      </c>
      <c r="U161" s="244">
        <f>ROUND(E161*T161,2)</f>
        <v>6.23</v>
      </c>
      <c r="V161" s="243"/>
      <c r="W161" s="218"/>
      <c r="X161" s="218"/>
      <c r="Y161" s="218"/>
      <c r="Z161" s="218"/>
      <c r="AA161" s="218"/>
      <c r="AB161" s="218"/>
      <c r="AC161" s="218"/>
      <c r="AD161" s="218"/>
      <c r="AE161" s="218"/>
      <c r="AF161" s="218"/>
      <c r="AG161" s="218" t="s">
        <v>113</v>
      </c>
      <c r="AH161" s="218"/>
      <c r="AI161" s="218"/>
      <c r="AJ161" s="218"/>
      <c r="AK161" s="218"/>
      <c r="AL161" s="218"/>
      <c r="AM161" s="218"/>
      <c r="AN161" s="218"/>
      <c r="AO161" s="218"/>
      <c r="AP161" s="218"/>
      <c r="AQ161" s="218"/>
      <c r="AR161" s="218"/>
      <c r="AS161" s="218"/>
      <c r="AT161" s="218"/>
      <c r="AU161" s="218"/>
      <c r="AV161" s="218"/>
      <c r="AW161" s="218"/>
      <c r="AX161" s="218"/>
      <c r="AY161" s="218"/>
      <c r="AZ161" s="218"/>
      <c r="BA161" s="218"/>
      <c r="BB161" s="218"/>
      <c r="BC161" s="218"/>
      <c r="BD161" s="218"/>
      <c r="BE161" s="218"/>
      <c r="BF161" s="218"/>
      <c r="BG161" s="218"/>
      <c r="BH161" s="218"/>
    </row>
    <row r="162" spans="1:60" outlineLevel="1" x14ac:dyDescent="0.2">
      <c r="A162" s="219"/>
      <c r="B162" s="229"/>
      <c r="C162" s="270" t="s">
        <v>303</v>
      </c>
      <c r="D162" s="232"/>
      <c r="E162" s="237">
        <v>4</v>
      </c>
      <c r="F162" s="243"/>
      <c r="G162" s="243"/>
      <c r="H162" s="243"/>
      <c r="I162" s="243"/>
      <c r="J162" s="243"/>
      <c r="K162" s="243"/>
      <c r="L162" s="243"/>
      <c r="M162" s="243"/>
      <c r="N162" s="243"/>
      <c r="O162" s="243"/>
      <c r="P162" s="243"/>
      <c r="Q162" s="243"/>
      <c r="R162" s="243"/>
      <c r="S162" s="243"/>
      <c r="T162" s="243"/>
      <c r="U162" s="244"/>
      <c r="V162" s="243"/>
      <c r="W162" s="218"/>
      <c r="X162" s="218"/>
      <c r="Y162" s="218"/>
      <c r="Z162" s="218"/>
      <c r="AA162" s="218"/>
      <c r="AB162" s="218"/>
      <c r="AC162" s="218"/>
      <c r="AD162" s="218"/>
      <c r="AE162" s="218"/>
      <c r="AF162" s="218"/>
      <c r="AG162" s="218" t="s">
        <v>115</v>
      </c>
      <c r="AH162" s="218">
        <v>0</v>
      </c>
      <c r="AI162" s="218"/>
      <c r="AJ162" s="218"/>
      <c r="AK162" s="218"/>
      <c r="AL162" s="218"/>
      <c r="AM162" s="218"/>
      <c r="AN162" s="218"/>
      <c r="AO162" s="218"/>
      <c r="AP162" s="218"/>
      <c r="AQ162" s="218"/>
      <c r="AR162" s="218"/>
      <c r="AS162" s="218"/>
      <c r="AT162" s="218"/>
      <c r="AU162" s="218"/>
      <c r="AV162" s="218"/>
      <c r="AW162" s="218"/>
      <c r="AX162" s="218"/>
      <c r="AY162" s="218"/>
      <c r="AZ162" s="218"/>
      <c r="BA162" s="218"/>
      <c r="BB162" s="218"/>
      <c r="BC162" s="218"/>
      <c r="BD162" s="218"/>
      <c r="BE162" s="218"/>
      <c r="BF162" s="218"/>
      <c r="BG162" s="218"/>
      <c r="BH162" s="218"/>
    </row>
    <row r="163" spans="1:60" ht="33.75" outlineLevel="1" x14ac:dyDescent="0.2">
      <c r="A163" s="219">
        <v>50</v>
      </c>
      <c r="B163" s="229" t="s">
        <v>304</v>
      </c>
      <c r="C163" s="269" t="s">
        <v>305</v>
      </c>
      <c r="D163" s="231" t="s">
        <v>153</v>
      </c>
      <c r="E163" s="236">
        <v>1</v>
      </c>
      <c r="F163" s="242"/>
      <c r="G163" s="243">
        <f>ROUND(E163*F163,2)</f>
        <v>0</v>
      </c>
      <c r="H163" s="242"/>
      <c r="I163" s="243">
        <f>ROUND(E163*H163,2)</f>
        <v>0</v>
      </c>
      <c r="J163" s="242"/>
      <c r="K163" s="243">
        <f>ROUND(E163*J163,2)</f>
        <v>0</v>
      </c>
      <c r="L163" s="243">
        <v>21</v>
      </c>
      <c r="M163" s="243">
        <f>G163*(1+L163/100)</f>
        <v>0</v>
      </c>
      <c r="N163" s="243">
        <v>9.7930000000000003E-2</v>
      </c>
      <c r="O163" s="243">
        <f>ROUND(E163*N163,2)</f>
        <v>0.1</v>
      </c>
      <c r="P163" s="243">
        <v>0</v>
      </c>
      <c r="Q163" s="243">
        <f>ROUND(E163*P163,2)</f>
        <v>0</v>
      </c>
      <c r="R163" s="243"/>
      <c r="S163" s="243" t="s">
        <v>136</v>
      </c>
      <c r="T163" s="243">
        <v>1.5580000000000001</v>
      </c>
      <c r="U163" s="244">
        <f>ROUND(E163*T163,2)</f>
        <v>1.56</v>
      </c>
      <c r="V163" s="243"/>
      <c r="W163" s="218"/>
      <c r="X163" s="218"/>
      <c r="Y163" s="218"/>
      <c r="Z163" s="218"/>
      <c r="AA163" s="218"/>
      <c r="AB163" s="218"/>
      <c r="AC163" s="218"/>
      <c r="AD163" s="218"/>
      <c r="AE163" s="218"/>
      <c r="AF163" s="218"/>
      <c r="AG163" s="218" t="s">
        <v>113</v>
      </c>
      <c r="AH163" s="218"/>
      <c r="AI163" s="218"/>
      <c r="AJ163" s="218"/>
      <c r="AK163" s="218"/>
      <c r="AL163" s="218"/>
      <c r="AM163" s="218"/>
      <c r="AN163" s="218"/>
      <c r="AO163" s="218"/>
      <c r="AP163" s="218"/>
      <c r="AQ163" s="218"/>
      <c r="AR163" s="218"/>
      <c r="AS163" s="218"/>
      <c r="AT163" s="218"/>
      <c r="AU163" s="218"/>
      <c r="AV163" s="218"/>
      <c r="AW163" s="218"/>
      <c r="AX163" s="218"/>
      <c r="AY163" s="218"/>
      <c r="AZ163" s="218"/>
      <c r="BA163" s="218"/>
      <c r="BB163" s="218"/>
      <c r="BC163" s="218"/>
      <c r="BD163" s="218"/>
      <c r="BE163" s="218"/>
      <c r="BF163" s="218"/>
      <c r="BG163" s="218"/>
      <c r="BH163" s="218"/>
    </row>
    <row r="164" spans="1:60" outlineLevel="1" x14ac:dyDescent="0.2">
      <c r="A164" s="219"/>
      <c r="B164" s="229"/>
      <c r="C164" s="270" t="s">
        <v>306</v>
      </c>
      <c r="D164" s="232"/>
      <c r="E164" s="237">
        <v>1</v>
      </c>
      <c r="F164" s="243"/>
      <c r="G164" s="243"/>
      <c r="H164" s="243"/>
      <c r="I164" s="243"/>
      <c r="J164" s="243"/>
      <c r="K164" s="243"/>
      <c r="L164" s="243"/>
      <c r="M164" s="243"/>
      <c r="N164" s="243"/>
      <c r="O164" s="243"/>
      <c r="P164" s="243"/>
      <c r="Q164" s="243"/>
      <c r="R164" s="243"/>
      <c r="S164" s="243"/>
      <c r="T164" s="243"/>
      <c r="U164" s="244"/>
      <c r="V164" s="243"/>
      <c r="W164" s="218"/>
      <c r="X164" s="218"/>
      <c r="Y164" s="218"/>
      <c r="Z164" s="218"/>
      <c r="AA164" s="218"/>
      <c r="AB164" s="218"/>
      <c r="AC164" s="218"/>
      <c r="AD164" s="218"/>
      <c r="AE164" s="218"/>
      <c r="AF164" s="218"/>
      <c r="AG164" s="218" t="s">
        <v>115</v>
      </c>
      <c r="AH164" s="218">
        <v>0</v>
      </c>
      <c r="AI164" s="218"/>
      <c r="AJ164" s="218"/>
      <c r="AK164" s="218"/>
      <c r="AL164" s="218"/>
      <c r="AM164" s="218"/>
      <c r="AN164" s="218"/>
      <c r="AO164" s="218"/>
      <c r="AP164" s="218"/>
      <c r="AQ164" s="218"/>
      <c r="AR164" s="218"/>
      <c r="AS164" s="218"/>
      <c r="AT164" s="218"/>
      <c r="AU164" s="218"/>
      <c r="AV164" s="218"/>
      <c r="AW164" s="218"/>
      <c r="AX164" s="218"/>
      <c r="AY164" s="218"/>
      <c r="AZ164" s="218"/>
      <c r="BA164" s="218"/>
      <c r="BB164" s="218"/>
      <c r="BC164" s="218"/>
      <c r="BD164" s="218"/>
      <c r="BE164" s="218"/>
      <c r="BF164" s="218"/>
      <c r="BG164" s="218"/>
      <c r="BH164" s="218"/>
    </row>
    <row r="165" spans="1:60" ht="33.75" outlineLevel="1" x14ac:dyDescent="0.2">
      <c r="A165" s="219">
        <v>51</v>
      </c>
      <c r="B165" s="229" t="s">
        <v>307</v>
      </c>
      <c r="C165" s="269" t="s">
        <v>308</v>
      </c>
      <c r="D165" s="231" t="s">
        <v>153</v>
      </c>
      <c r="E165" s="236">
        <v>1</v>
      </c>
      <c r="F165" s="242"/>
      <c r="G165" s="243">
        <f>ROUND(E165*F165,2)</f>
        <v>0</v>
      </c>
      <c r="H165" s="242"/>
      <c r="I165" s="243">
        <f>ROUND(E165*H165,2)</f>
        <v>0</v>
      </c>
      <c r="J165" s="242"/>
      <c r="K165" s="243">
        <f>ROUND(E165*J165,2)</f>
        <v>0</v>
      </c>
      <c r="L165" s="243">
        <v>21</v>
      </c>
      <c r="M165" s="243">
        <f>G165*(1+L165/100)</f>
        <v>0</v>
      </c>
      <c r="N165" s="243">
        <v>9.7930000000000003E-2</v>
      </c>
      <c r="O165" s="243">
        <f>ROUND(E165*N165,2)</f>
        <v>0.1</v>
      </c>
      <c r="P165" s="243">
        <v>0</v>
      </c>
      <c r="Q165" s="243">
        <f>ROUND(E165*P165,2)</f>
        <v>0</v>
      </c>
      <c r="R165" s="243"/>
      <c r="S165" s="243" t="s">
        <v>136</v>
      </c>
      <c r="T165" s="243">
        <v>1.5580000000000001</v>
      </c>
      <c r="U165" s="244">
        <f>ROUND(E165*T165,2)</f>
        <v>1.56</v>
      </c>
      <c r="V165" s="243"/>
      <c r="W165" s="218"/>
      <c r="X165" s="218"/>
      <c r="Y165" s="218"/>
      <c r="Z165" s="218"/>
      <c r="AA165" s="218"/>
      <c r="AB165" s="218"/>
      <c r="AC165" s="218"/>
      <c r="AD165" s="218"/>
      <c r="AE165" s="218"/>
      <c r="AF165" s="218"/>
      <c r="AG165" s="218" t="s">
        <v>113</v>
      </c>
      <c r="AH165" s="218"/>
      <c r="AI165" s="218"/>
      <c r="AJ165" s="218"/>
      <c r="AK165" s="218"/>
      <c r="AL165" s="218"/>
      <c r="AM165" s="218"/>
      <c r="AN165" s="218"/>
      <c r="AO165" s="218"/>
      <c r="AP165" s="218"/>
      <c r="AQ165" s="218"/>
      <c r="AR165" s="218"/>
      <c r="AS165" s="218"/>
      <c r="AT165" s="218"/>
      <c r="AU165" s="218"/>
      <c r="AV165" s="218"/>
      <c r="AW165" s="218"/>
      <c r="AX165" s="218"/>
      <c r="AY165" s="218"/>
      <c r="AZ165" s="218"/>
      <c r="BA165" s="218"/>
      <c r="BB165" s="218"/>
      <c r="BC165" s="218"/>
      <c r="BD165" s="218"/>
      <c r="BE165" s="218"/>
      <c r="BF165" s="218"/>
      <c r="BG165" s="218"/>
      <c r="BH165" s="218"/>
    </row>
    <row r="166" spans="1:60" outlineLevel="1" x14ac:dyDescent="0.2">
      <c r="A166" s="219"/>
      <c r="B166" s="229"/>
      <c r="C166" s="270" t="s">
        <v>309</v>
      </c>
      <c r="D166" s="232"/>
      <c r="E166" s="237">
        <v>1</v>
      </c>
      <c r="F166" s="243"/>
      <c r="G166" s="243"/>
      <c r="H166" s="243"/>
      <c r="I166" s="243"/>
      <c r="J166" s="243"/>
      <c r="K166" s="243"/>
      <c r="L166" s="243"/>
      <c r="M166" s="243"/>
      <c r="N166" s="243"/>
      <c r="O166" s="243"/>
      <c r="P166" s="243"/>
      <c r="Q166" s="243"/>
      <c r="R166" s="243"/>
      <c r="S166" s="243"/>
      <c r="T166" s="243"/>
      <c r="U166" s="244"/>
      <c r="V166" s="243"/>
      <c r="W166" s="218"/>
      <c r="X166" s="218"/>
      <c r="Y166" s="218"/>
      <c r="Z166" s="218"/>
      <c r="AA166" s="218"/>
      <c r="AB166" s="218"/>
      <c r="AC166" s="218"/>
      <c r="AD166" s="218"/>
      <c r="AE166" s="218"/>
      <c r="AF166" s="218"/>
      <c r="AG166" s="218" t="s">
        <v>115</v>
      </c>
      <c r="AH166" s="218">
        <v>0</v>
      </c>
      <c r="AI166" s="218"/>
      <c r="AJ166" s="218"/>
      <c r="AK166" s="218"/>
      <c r="AL166" s="218"/>
      <c r="AM166" s="218"/>
      <c r="AN166" s="218"/>
      <c r="AO166" s="218"/>
      <c r="AP166" s="218"/>
      <c r="AQ166" s="218"/>
      <c r="AR166" s="218"/>
      <c r="AS166" s="218"/>
      <c r="AT166" s="218"/>
      <c r="AU166" s="218"/>
      <c r="AV166" s="218"/>
      <c r="AW166" s="218"/>
      <c r="AX166" s="218"/>
      <c r="AY166" s="218"/>
      <c r="AZ166" s="218"/>
      <c r="BA166" s="218"/>
      <c r="BB166" s="218"/>
      <c r="BC166" s="218"/>
      <c r="BD166" s="218"/>
      <c r="BE166" s="218"/>
      <c r="BF166" s="218"/>
      <c r="BG166" s="218"/>
      <c r="BH166" s="218"/>
    </row>
    <row r="167" spans="1:60" ht="33.75" outlineLevel="1" x14ac:dyDescent="0.2">
      <c r="A167" s="219">
        <v>52</v>
      </c>
      <c r="B167" s="229" t="s">
        <v>310</v>
      </c>
      <c r="C167" s="269" t="s">
        <v>311</v>
      </c>
      <c r="D167" s="231" t="s">
        <v>153</v>
      </c>
      <c r="E167" s="236">
        <v>1</v>
      </c>
      <c r="F167" s="242"/>
      <c r="G167" s="243">
        <f>ROUND(E167*F167,2)</f>
        <v>0</v>
      </c>
      <c r="H167" s="242"/>
      <c r="I167" s="243">
        <f>ROUND(E167*H167,2)</f>
        <v>0</v>
      </c>
      <c r="J167" s="242"/>
      <c r="K167" s="243">
        <f>ROUND(E167*J167,2)</f>
        <v>0</v>
      </c>
      <c r="L167" s="243">
        <v>21</v>
      </c>
      <c r="M167" s="243">
        <f>G167*(1+L167/100)</f>
        <v>0</v>
      </c>
      <c r="N167" s="243">
        <v>9.7930000000000003E-2</v>
      </c>
      <c r="O167" s="243">
        <f>ROUND(E167*N167,2)</f>
        <v>0.1</v>
      </c>
      <c r="P167" s="243">
        <v>0</v>
      </c>
      <c r="Q167" s="243">
        <f>ROUND(E167*P167,2)</f>
        <v>0</v>
      </c>
      <c r="R167" s="243"/>
      <c r="S167" s="243" t="s">
        <v>136</v>
      </c>
      <c r="T167" s="243">
        <v>1.5580000000000001</v>
      </c>
      <c r="U167" s="244">
        <f>ROUND(E167*T167,2)</f>
        <v>1.56</v>
      </c>
      <c r="V167" s="243"/>
      <c r="W167" s="218"/>
      <c r="X167" s="218"/>
      <c r="Y167" s="218"/>
      <c r="Z167" s="218"/>
      <c r="AA167" s="218"/>
      <c r="AB167" s="218"/>
      <c r="AC167" s="218"/>
      <c r="AD167" s="218"/>
      <c r="AE167" s="218"/>
      <c r="AF167" s="218"/>
      <c r="AG167" s="218" t="s">
        <v>113</v>
      </c>
      <c r="AH167" s="218"/>
      <c r="AI167" s="218"/>
      <c r="AJ167" s="218"/>
      <c r="AK167" s="218"/>
      <c r="AL167" s="218"/>
      <c r="AM167" s="218"/>
      <c r="AN167" s="218"/>
      <c r="AO167" s="218"/>
      <c r="AP167" s="218"/>
      <c r="AQ167" s="218"/>
      <c r="AR167" s="218"/>
      <c r="AS167" s="218"/>
      <c r="AT167" s="218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8"/>
      <c r="BE167" s="218"/>
      <c r="BF167" s="218"/>
      <c r="BG167" s="218"/>
      <c r="BH167" s="218"/>
    </row>
    <row r="168" spans="1:60" outlineLevel="1" x14ac:dyDescent="0.2">
      <c r="A168" s="219"/>
      <c r="B168" s="229"/>
      <c r="C168" s="270" t="s">
        <v>312</v>
      </c>
      <c r="D168" s="232"/>
      <c r="E168" s="237">
        <v>1</v>
      </c>
      <c r="F168" s="243"/>
      <c r="G168" s="243"/>
      <c r="H168" s="243"/>
      <c r="I168" s="243"/>
      <c r="J168" s="243"/>
      <c r="K168" s="243"/>
      <c r="L168" s="243"/>
      <c r="M168" s="243"/>
      <c r="N168" s="243"/>
      <c r="O168" s="243"/>
      <c r="P168" s="243"/>
      <c r="Q168" s="243"/>
      <c r="R168" s="243"/>
      <c r="S168" s="243"/>
      <c r="T168" s="243"/>
      <c r="U168" s="244"/>
      <c r="V168" s="243"/>
      <c r="W168" s="218"/>
      <c r="X168" s="218"/>
      <c r="Y168" s="218"/>
      <c r="Z168" s="218"/>
      <c r="AA168" s="218"/>
      <c r="AB168" s="218"/>
      <c r="AC168" s="218"/>
      <c r="AD168" s="218"/>
      <c r="AE168" s="218"/>
      <c r="AF168" s="218"/>
      <c r="AG168" s="218" t="s">
        <v>115</v>
      </c>
      <c r="AH168" s="218">
        <v>0</v>
      </c>
      <c r="AI168" s="218"/>
      <c r="AJ168" s="218"/>
      <c r="AK168" s="218"/>
      <c r="AL168" s="218"/>
      <c r="AM168" s="218"/>
      <c r="AN168" s="218"/>
      <c r="AO168" s="218"/>
      <c r="AP168" s="218"/>
      <c r="AQ168" s="218"/>
      <c r="AR168" s="218"/>
      <c r="AS168" s="218"/>
      <c r="AT168" s="218"/>
      <c r="AU168" s="218"/>
      <c r="AV168" s="218"/>
      <c r="AW168" s="218"/>
      <c r="AX168" s="218"/>
      <c r="AY168" s="218"/>
      <c r="AZ168" s="218"/>
      <c r="BA168" s="218"/>
      <c r="BB168" s="218"/>
      <c r="BC168" s="218"/>
      <c r="BD168" s="218"/>
      <c r="BE168" s="218"/>
      <c r="BF168" s="218"/>
      <c r="BG168" s="218"/>
      <c r="BH168" s="218"/>
    </row>
    <row r="169" spans="1:60" ht="33.75" outlineLevel="1" x14ac:dyDescent="0.2">
      <c r="A169" s="219">
        <v>53</v>
      </c>
      <c r="B169" s="229" t="s">
        <v>313</v>
      </c>
      <c r="C169" s="269" t="s">
        <v>314</v>
      </c>
      <c r="D169" s="231" t="s">
        <v>153</v>
      </c>
      <c r="E169" s="236">
        <v>1</v>
      </c>
      <c r="F169" s="242"/>
      <c r="G169" s="243">
        <f>ROUND(E169*F169,2)</f>
        <v>0</v>
      </c>
      <c r="H169" s="242"/>
      <c r="I169" s="243">
        <f>ROUND(E169*H169,2)</f>
        <v>0</v>
      </c>
      <c r="J169" s="242"/>
      <c r="K169" s="243">
        <f>ROUND(E169*J169,2)</f>
        <v>0</v>
      </c>
      <c r="L169" s="243">
        <v>21</v>
      </c>
      <c r="M169" s="243">
        <f>G169*(1+L169/100)</f>
        <v>0</v>
      </c>
      <c r="N169" s="243">
        <v>9.7930000000000003E-2</v>
      </c>
      <c r="O169" s="243">
        <f>ROUND(E169*N169,2)</f>
        <v>0.1</v>
      </c>
      <c r="P169" s="243">
        <v>0</v>
      </c>
      <c r="Q169" s="243">
        <f>ROUND(E169*P169,2)</f>
        <v>0</v>
      </c>
      <c r="R169" s="243"/>
      <c r="S169" s="243" t="s">
        <v>136</v>
      </c>
      <c r="T169" s="243">
        <v>1.5580000000000001</v>
      </c>
      <c r="U169" s="244">
        <f>ROUND(E169*T169,2)</f>
        <v>1.56</v>
      </c>
      <c r="V169" s="243"/>
      <c r="W169" s="218"/>
      <c r="X169" s="218"/>
      <c r="Y169" s="218"/>
      <c r="Z169" s="218"/>
      <c r="AA169" s="218"/>
      <c r="AB169" s="218"/>
      <c r="AC169" s="218"/>
      <c r="AD169" s="218"/>
      <c r="AE169" s="218"/>
      <c r="AF169" s="218"/>
      <c r="AG169" s="218" t="s">
        <v>113</v>
      </c>
      <c r="AH169" s="218"/>
      <c r="AI169" s="218"/>
      <c r="AJ169" s="218"/>
      <c r="AK169" s="218"/>
      <c r="AL169" s="218"/>
      <c r="AM169" s="218"/>
      <c r="AN169" s="218"/>
      <c r="AO169" s="218"/>
      <c r="AP169" s="218"/>
      <c r="AQ169" s="218"/>
      <c r="AR169" s="218"/>
      <c r="AS169" s="218"/>
      <c r="AT169" s="218"/>
      <c r="AU169" s="218"/>
      <c r="AV169" s="218"/>
      <c r="AW169" s="218"/>
      <c r="AX169" s="218"/>
      <c r="AY169" s="218"/>
      <c r="AZ169" s="218"/>
      <c r="BA169" s="218"/>
      <c r="BB169" s="218"/>
      <c r="BC169" s="218"/>
      <c r="BD169" s="218"/>
      <c r="BE169" s="218"/>
      <c r="BF169" s="218"/>
      <c r="BG169" s="218"/>
      <c r="BH169" s="218"/>
    </row>
    <row r="170" spans="1:60" outlineLevel="1" x14ac:dyDescent="0.2">
      <c r="A170" s="219"/>
      <c r="B170" s="229"/>
      <c r="C170" s="270" t="s">
        <v>282</v>
      </c>
      <c r="D170" s="232"/>
      <c r="E170" s="237">
        <v>1</v>
      </c>
      <c r="F170" s="243"/>
      <c r="G170" s="243"/>
      <c r="H170" s="243"/>
      <c r="I170" s="243"/>
      <c r="J170" s="243"/>
      <c r="K170" s="243"/>
      <c r="L170" s="243"/>
      <c r="M170" s="243"/>
      <c r="N170" s="243"/>
      <c r="O170" s="243"/>
      <c r="P170" s="243"/>
      <c r="Q170" s="243"/>
      <c r="R170" s="243"/>
      <c r="S170" s="243"/>
      <c r="T170" s="243"/>
      <c r="U170" s="244"/>
      <c r="V170" s="243"/>
      <c r="W170" s="218"/>
      <c r="X170" s="218"/>
      <c r="Y170" s="218"/>
      <c r="Z170" s="218"/>
      <c r="AA170" s="218"/>
      <c r="AB170" s="218"/>
      <c r="AC170" s="218"/>
      <c r="AD170" s="218"/>
      <c r="AE170" s="218"/>
      <c r="AF170" s="218"/>
      <c r="AG170" s="218" t="s">
        <v>115</v>
      </c>
      <c r="AH170" s="218">
        <v>0</v>
      </c>
      <c r="AI170" s="218"/>
      <c r="AJ170" s="218"/>
      <c r="AK170" s="218"/>
      <c r="AL170" s="218"/>
      <c r="AM170" s="218"/>
      <c r="AN170" s="218"/>
      <c r="AO170" s="218"/>
      <c r="AP170" s="218"/>
      <c r="AQ170" s="218"/>
      <c r="AR170" s="218"/>
      <c r="AS170" s="218"/>
      <c r="AT170" s="218"/>
      <c r="AU170" s="218"/>
      <c r="AV170" s="218"/>
      <c r="AW170" s="218"/>
      <c r="AX170" s="218"/>
      <c r="AY170" s="218"/>
      <c r="AZ170" s="218"/>
      <c r="BA170" s="218"/>
      <c r="BB170" s="218"/>
      <c r="BC170" s="218"/>
      <c r="BD170" s="218"/>
      <c r="BE170" s="218"/>
      <c r="BF170" s="218"/>
      <c r="BG170" s="218"/>
      <c r="BH170" s="218"/>
    </row>
    <row r="171" spans="1:60" ht="22.5" outlineLevel="1" x14ac:dyDescent="0.2">
      <c r="A171" s="219">
        <v>54</v>
      </c>
      <c r="B171" s="229" t="s">
        <v>315</v>
      </c>
      <c r="C171" s="269" t="s">
        <v>316</v>
      </c>
      <c r="D171" s="231" t="s">
        <v>153</v>
      </c>
      <c r="E171" s="236">
        <v>18</v>
      </c>
      <c r="F171" s="242"/>
      <c r="G171" s="243">
        <f>ROUND(E171*F171,2)</f>
        <v>0</v>
      </c>
      <c r="H171" s="242"/>
      <c r="I171" s="243">
        <f>ROUND(E171*H171,2)</f>
        <v>0</v>
      </c>
      <c r="J171" s="242"/>
      <c r="K171" s="243">
        <f>ROUND(E171*J171,2)</f>
        <v>0</v>
      </c>
      <c r="L171" s="243">
        <v>21</v>
      </c>
      <c r="M171" s="243">
        <f>G171*(1+L171/100)</f>
        <v>0</v>
      </c>
      <c r="N171" s="243">
        <v>9.7930000000000003E-2</v>
      </c>
      <c r="O171" s="243">
        <f>ROUND(E171*N171,2)</f>
        <v>1.76</v>
      </c>
      <c r="P171" s="243">
        <v>0</v>
      </c>
      <c r="Q171" s="243">
        <f>ROUND(E171*P171,2)</f>
        <v>0</v>
      </c>
      <c r="R171" s="243"/>
      <c r="S171" s="243" t="s">
        <v>136</v>
      </c>
      <c r="T171" s="243">
        <v>1.5580000000000001</v>
      </c>
      <c r="U171" s="244">
        <f>ROUND(E171*T171,2)</f>
        <v>28.04</v>
      </c>
      <c r="V171" s="243"/>
      <c r="W171" s="218"/>
      <c r="X171" s="218"/>
      <c r="Y171" s="218"/>
      <c r="Z171" s="218"/>
      <c r="AA171" s="218"/>
      <c r="AB171" s="218"/>
      <c r="AC171" s="218"/>
      <c r="AD171" s="218"/>
      <c r="AE171" s="218"/>
      <c r="AF171" s="218"/>
      <c r="AG171" s="218" t="s">
        <v>113</v>
      </c>
      <c r="AH171" s="218"/>
      <c r="AI171" s="218"/>
      <c r="AJ171" s="218"/>
      <c r="AK171" s="218"/>
      <c r="AL171" s="218"/>
      <c r="AM171" s="218"/>
      <c r="AN171" s="218"/>
      <c r="AO171" s="218"/>
      <c r="AP171" s="218"/>
      <c r="AQ171" s="218"/>
      <c r="AR171" s="218"/>
      <c r="AS171" s="218"/>
      <c r="AT171" s="218"/>
      <c r="AU171" s="218"/>
      <c r="AV171" s="218"/>
      <c r="AW171" s="218"/>
      <c r="AX171" s="218"/>
      <c r="AY171" s="218"/>
      <c r="AZ171" s="218"/>
      <c r="BA171" s="218"/>
      <c r="BB171" s="218"/>
      <c r="BC171" s="218"/>
      <c r="BD171" s="218"/>
      <c r="BE171" s="218"/>
      <c r="BF171" s="218"/>
      <c r="BG171" s="218"/>
      <c r="BH171" s="218"/>
    </row>
    <row r="172" spans="1:60" outlineLevel="1" x14ac:dyDescent="0.2">
      <c r="A172" s="219"/>
      <c r="B172" s="229"/>
      <c r="C172" s="270" t="s">
        <v>317</v>
      </c>
      <c r="D172" s="232"/>
      <c r="E172" s="237">
        <v>18</v>
      </c>
      <c r="F172" s="243"/>
      <c r="G172" s="243"/>
      <c r="H172" s="243"/>
      <c r="I172" s="243"/>
      <c r="J172" s="243"/>
      <c r="K172" s="243"/>
      <c r="L172" s="243"/>
      <c r="M172" s="243"/>
      <c r="N172" s="243"/>
      <c r="O172" s="243"/>
      <c r="P172" s="243"/>
      <c r="Q172" s="243"/>
      <c r="R172" s="243"/>
      <c r="S172" s="243"/>
      <c r="T172" s="243"/>
      <c r="U172" s="244"/>
      <c r="V172" s="243"/>
      <c r="W172" s="218"/>
      <c r="X172" s="218"/>
      <c r="Y172" s="218"/>
      <c r="Z172" s="218"/>
      <c r="AA172" s="218"/>
      <c r="AB172" s="218"/>
      <c r="AC172" s="218"/>
      <c r="AD172" s="218"/>
      <c r="AE172" s="218"/>
      <c r="AF172" s="218"/>
      <c r="AG172" s="218" t="s">
        <v>115</v>
      </c>
      <c r="AH172" s="218">
        <v>0</v>
      </c>
      <c r="AI172" s="218"/>
      <c r="AJ172" s="218"/>
      <c r="AK172" s="218"/>
      <c r="AL172" s="218"/>
      <c r="AM172" s="218"/>
      <c r="AN172" s="218"/>
      <c r="AO172" s="218"/>
      <c r="AP172" s="218"/>
      <c r="AQ172" s="218"/>
      <c r="AR172" s="218"/>
      <c r="AS172" s="218"/>
      <c r="AT172" s="218"/>
      <c r="AU172" s="218"/>
      <c r="AV172" s="218"/>
      <c r="AW172" s="218"/>
      <c r="AX172" s="218"/>
      <c r="AY172" s="218"/>
      <c r="AZ172" s="218"/>
      <c r="BA172" s="218"/>
      <c r="BB172" s="218"/>
      <c r="BC172" s="218"/>
      <c r="BD172" s="218"/>
      <c r="BE172" s="218"/>
      <c r="BF172" s="218"/>
      <c r="BG172" s="218"/>
      <c r="BH172" s="218"/>
    </row>
    <row r="173" spans="1:60" ht="22.5" outlineLevel="1" x14ac:dyDescent="0.2">
      <c r="A173" s="219">
        <v>55</v>
      </c>
      <c r="B173" s="229" t="s">
        <v>318</v>
      </c>
      <c r="C173" s="269" t="s">
        <v>319</v>
      </c>
      <c r="D173" s="231" t="s">
        <v>153</v>
      </c>
      <c r="E173" s="236">
        <v>20</v>
      </c>
      <c r="F173" s="242"/>
      <c r="G173" s="243">
        <f>ROUND(E173*F173,2)</f>
        <v>0</v>
      </c>
      <c r="H173" s="242"/>
      <c r="I173" s="243">
        <f>ROUND(E173*H173,2)</f>
        <v>0</v>
      </c>
      <c r="J173" s="242"/>
      <c r="K173" s="243">
        <f>ROUND(E173*J173,2)</f>
        <v>0</v>
      </c>
      <c r="L173" s="243">
        <v>21</v>
      </c>
      <c r="M173" s="243">
        <f>G173*(1+L173/100)</f>
        <v>0</v>
      </c>
      <c r="N173" s="243">
        <v>2.962E-2</v>
      </c>
      <c r="O173" s="243">
        <f>ROUND(E173*N173,2)</f>
        <v>0.59</v>
      </c>
      <c r="P173" s="243">
        <v>0</v>
      </c>
      <c r="Q173" s="243">
        <f>ROUND(E173*P173,2)</f>
        <v>0</v>
      </c>
      <c r="R173" s="243"/>
      <c r="S173" s="243" t="s">
        <v>136</v>
      </c>
      <c r="T173" s="243">
        <v>2.6510899999999999</v>
      </c>
      <c r="U173" s="244">
        <f>ROUND(E173*T173,2)</f>
        <v>53.02</v>
      </c>
      <c r="V173" s="243"/>
      <c r="W173" s="218"/>
      <c r="X173" s="218"/>
      <c r="Y173" s="218"/>
      <c r="Z173" s="218"/>
      <c r="AA173" s="218"/>
      <c r="AB173" s="218"/>
      <c r="AC173" s="218"/>
      <c r="AD173" s="218"/>
      <c r="AE173" s="218"/>
      <c r="AF173" s="218"/>
      <c r="AG173" s="218" t="s">
        <v>155</v>
      </c>
      <c r="AH173" s="218"/>
      <c r="AI173" s="218"/>
      <c r="AJ173" s="218"/>
      <c r="AK173" s="218"/>
      <c r="AL173" s="218"/>
      <c r="AM173" s="218"/>
      <c r="AN173" s="218"/>
      <c r="AO173" s="218"/>
      <c r="AP173" s="218"/>
      <c r="AQ173" s="218"/>
      <c r="AR173" s="218"/>
      <c r="AS173" s="218"/>
      <c r="AT173" s="218"/>
      <c r="AU173" s="218"/>
      <c r="AV173" s="218"/>
      <c r="AW173" s="218"/>
      <c r="AX173" s="218"/>
      <c r="AY173" s="218"/>
      <c r="AZ173" s="218"/>
      <c r="BA173" s="218"/>
      <c r="BB173" s="218"/>
      <c r="BC173" s="218"/>
      <c r="BD173" s="218"/>
      <c r="BE173" s="218"/>
      <c r="BF173" s="218"/>
      <c r="BG173" s="218"/>
      <c r="BH173" s="218"/>
    </row>
    <row r="174" spans="1:60" outlineLevel="1" x14ac:dyDescent="0.2">
      <c r="A174" s="219"/>
      <c r="B174" s="229"/>
      <c r="C174" s="270" t="s">
        <v>287</v>
      </c>
      <c r="D174" s="232"/>
      <c r="E174" s="237">
        <v>20</v>
      </c>
      <c r="F174" s="243"/>
      <c r="G174" s="243"/>
      <c r="H174" s="243"/>
      <c r="I174" s="243"/>
      <c r="J174" s="243"/>
      <c r="K174" s="243"/>
      <c r="L174" s="243"/>
      <c r="M174" s="243"/>
      <c r="N174" s="243"/>
      <c r="O174" s="243"/>
      <c r="P174" s="243"/>
      <c r="Q174" s="243"/>
      <c r="R174" s="243"/>
      <c r="S174" s="243"/>
      <c r="T174" s="243"/>
      <c r="U174" s="244"/>
      <c r="V174" s="243"/>
      <c r="W174" s="218"/>
      <c r="X174" s="218"/>
      <c r="Y174" s="218"/>
      <c r="Z174" s="218"/>
      <c r="AA174" s="218"/>
      <c r="AB174" s="218"/>
      <c r="AC174" s="218"/>
      <c r="AD174" s="218"/>
      <c r="AE174" s="218"/>
      <c r="AF174" s="218"/>
      <c r="AG174" s="218" t="s">
        <v>115</v>
      </c>
      <c r="AH174" s="218">
        <v>0</v>
      </c>
      <c r="AI174" s="218"/>
      <c r="AJ174" s="218"/>
      <c r="AK174" s="218"/>
      <c r="AL174" s="218"/>
      <c r="AM174" s="218"/>
      <c r="AN174" s="218"/>
      <c r="AO174" s="218"/>
      <c r="AP174" s="218"/>
      <c r="AQ174" s="218"/>
      <c r="AR174" s="218"/>
      <c r="AS174" s="218"/>
      <c r="AT174" s="218"/>
      <c r="AU174" s="218"/>
      <c r="AV174" s="218"/>
      <c r="AW174" s="218"/>
      <c r="AX174" s="218"/>
      <c r="AY174" s="218"/>
      <c r="AZ174" s="218"/>
      <c r="BA174" s="218"/>
      <c r="BB174" s="218"/>
      <c r="BC174" s="218"/>
      <c r="BD174" s="218"/>
      <c r="BE174" s="218"/>
      <c r="BF174" s="218"/>
      <c r="BG174" s="218"/>
      <c r="BH174" s="218"/>
    </row>
    <row r="175" spans="1:60" ht="22.5" outlineLevel="1" x14ac:dyDescent="0.2">
      <c r="A175" s="219">
        <v>56</v>
      </c>
      <c r="B175" s="229" t="s">
        <v>320</v>
      </c>
      <c r="C175" s="269" t="s">
        <v>321</v>
      </c>
      <c r="D175" s="231" t="s">
        <v>153</v>
      </c>
      <c r="E175" s="236">
        <v>5</v>
      </c>
      <c r="F175" s="242"/>
      <c r="G175" s="243">
        <f>ROUND(E175*F175,2)</f>
        <v>0</v>
      </c>
      <c r="H175" s="242"/>
      <c r="I175" s="243">
        <f>ROUND(E175*H175,2)</f>
        <v>0</v>
      </c>
      <c r="J175" s="242"/>
      <c r="K175" s="243">
        <f>ROUND(E175*J175,2)</f>
        <v>0</v>
      </c>
      <c r="L175" s="243">
        <v>21</v>
      </c>
      <c r="M175" s="243">
        <f>G175*(1+L175/100)</f>
        <v>0</v>
      </c>
      <c r="N175" s="243">
        <v>8.3000000000000001E-3</v>
      </c>
      <c r="O175" s="243">
        <f>ROUND(E175*N175,2)</f>
        <v>0.04</v>
      </c>
      <c r="P175" s="243">
        <v>0</v>
      </c>
      <c r="Q175" s="243">
        <f>ROUND(E175*P175,2)</f>
        <v>0</v>
      </c>
      <c r="R175" s="243"/>
      <c r="S175" s="243" t="s">
        <v>136</v>
      </c>
      <c r="T175" s="243">
        <v>1.9204600000000001</v>
      </c>
      <c r="U175" s="244">
        <f>ROUND(E175*T175,2)</f>
        <v>9.6</v>
      </c>
      <c r="V175" s="243"/>
      <c r="W175" s="218"/>
      <c r="X175" s="218"/>
      <c r="Y175" s="218"/>
      <c r="Z175" s="218"/>
      <c r="AA175" s="218"/>
      <c r="AB175" s="218"/>
      <c r="AC175" s="218"/>
      <c r="AD175" s="218"/>
      <c r="AE175" s="218"/>
      <c r="AF175" s="218"/>
      <c r="AG175" s="218" t="s">
        <v>155</v>
      </c>
      <c r="AH175" s="218"/>
      <c r="AI175" s="218"/>
      <c r="AJ175" s="218"/>
      <c r="AK175" s="218"/>
      <c r="AL175" s="218"/>
      <c r="AM175" s="218"/>
      <c r="AN175" s="218"/>
      <c r="AO175" s="218"/>
      <c r="AP175" s="218"/>
      <c r="AQ175" s="218"/>
      <c r="AR175" s="218"/>
      <c r="AS175" s="218"/>
      <c r="AT175" s="218"/>
      <c r="AU175" s="218"/>
      <c r="AV175" s="218"/>
      <c r="AW175" s="218"/>
      <c r="AX175" s="218"/>
      <c r="AY175" s="218"/>
      <c r="AZ175" s="218"/>
      <c r="BA175" s="218"/>
      <c r="BB175" s="218"/>
      <c r="BC175" s="218"/>
      <c r="BD175" s="218"/>
      <c r="BE175" s="218"/>
      <c r="BF175" s="218"/>
      <c r="BG175" s="218"/>
      <c r="BH175" s="218"/>
    </row>
    <row r="176" spans="1:60" outlineLevel="1" x14ac:dyDescent="0.2">
      <c r="A176" s="219"/>
      <c r="B176" s="229"/>
      <c r="C176" s="270" t="s">
        <v>322</v>
      </c>
      <c r="D176" s="232"/>
      <c r="E176" s="237">
        <v>5</v>
      </c>
      <c r="F176" s="243"/>
      <c r="G176" s="243"/>
      <c r="H176" s="243"/>
      <c r="I176" s="243"/>
      <c r="J176" s="243"/>
      <c r="K176" s="243"/>
      <c r="L176" s="243"/>
      <c r="M176" s="243"/>
      <c r="N176" s="243"/>
      <c r="O176" s="243"/>
      <c r="P176" s="243"/>
      <c r="Q176" s="243"/>
      <c r="R176" s="243"/>
      <c r="S176" s="243"/>
      <c r="T176" s="243"/>
      <c r="U176" s="244"/>
      <c r="V176" s="243"/>
      <c r="W176" s="218"/>
      <c r="X176" s="218"/>
      <c r="Y176" s="218"/>
      <c r="Z176" s="218"/>
      <c r="AA176" s="218"/>
      <c r="AB176" s="218"/>
      <c r="AC176" s="218"/>
      <c r="AD176" s="218"/>
      <c r="AE176" s="218"/>
      <c r="AF176" s="218"/>
      <c r="AG176" s="218" t="s">
        <v>115</v>
      </c>
      <c r="AH176" s="218">
        <v>0</v>
      </c>
      <c r="AI176" s="218"/>
      <c r="AJ176" s="218"/>
      <c r="AK176" s="218"/>
      <c r="AL176" s="218"/>
      <c r="AM176" s="218"/>
      <c r="AN176" s="218"/>
      <c r="AO176" s="218"/>
      <c r="AP176" s="218"/>
      <c r="AQ176" s="218"/>
      <c r="AR176" s="218"/>
      <c r="AS176" s="218"/>
      <c r="AT176" s="218"/>
      <c r="AU176" s="218"/>
      <c r="AV176" s="218"/>
      <c r="AW176" s="218"/>
      <c r="AX176" s="218"/>
      <c r="AY176" s="218"/>
      <c r="AZ176" s="218"/>
      <c r="BA176" s="218"/>
      <c r="BB176" s="218"/>
      <c r="BC176" s="218"/>
      <c r="BD176" s="218"/>
      <c r="BE176" s="218"/>
      <c r="BF176" s="218"/>
      <c r="BG176" s="218"/>
      <c r="BH176" s="218"/>
    </row>
    <row r="177" spans="1:60" ht="22.5" outlineLevel="1" x14ac:dyDescent="0.2">
      <c r="A177" s="219">
        <v>57</v>
      </c>
      <c r="B177" s="229" t="s">
        <v>323</v>
      </c>
      <c r="C177" s="269" t="s">
        <v>324</v>
      </c>
      <c r="D177" s="231" t="s">
        <v>325</v>
      </c>
      <c r="E177" s="236">
        <v>108</v>
      </c>
      <c r="F177" s="242"/>
      <c r="G177" s="243">
        <f>ROUND(E177*F177,2)</f>
        <v>0</v>
      </c>
      <c r="H177" s="242"/>
      <c r="I177" s="243">
        <f>ROUND(E177*H177,2)</f>
        <v>0</v>
      </c>
      <c r="J177" s="242"/>
      <c r="K177" s="243">
        <f>ROUND(E177*J177,2)</f>
        <v>0</v>
      </c>
      <c r="L177" s="243">
        <v>21</v>
      </c>
      <c r="M177" s="243">
        <f>G177*(1+L177/100)</f>
        <v>0</v>
      </c>
      <c r="N177" s="243">
        <v>0</v>
      </c>
      <c r="O177" s="243">
        <f>ROUND(E177*N177,2)</f>
        <v>0</v>
      </c>
      <c r="P177" s="243">
        <v>0</v>
      </c>
      <c r="Q177" s="243">
        <f>ROUND(E177*P177,2)</f>
        <v>0</v>
      </c>
      <c r="R177" s="243" t="s">
        <v>238</v>
      </c>
      <c r="S177" s="243" t="s">
        <v>112</v>
      </c>
      <c r="T177" s="243">
        <v>1</v>
      </c>
      <c r="U177" s="244">
        <f>ROUND(E177*T177,2)</f>
        <v>108</v>
      </c>
      <c r="V177" s="243"/>
      <c r="W177" s="218"/>
      <c r="X177" s="218"/>
      <c r="Y177" s="218"/>
      <c r="Z177" s="218"/>
      <c r="AA177" s="218"/>
      <c r="AB177" s="218"/>
      <c r="AC177" s="218"/>
      <c r="AD177" s="218"/>
      <c r="AE177" s="218"/>
      <c r="AF177" s="218"/>
      <c r="AG177" s="218" t="s">
        <v>326</v>
      </c>
      <c r="AH177" s="218"/>
      <c r="AI177" s="218"/>
      <c r="AJ177" s="218"/>
      <c r="AK177" s="218"/>
      <c r="AL177" s="218"/>
      <c r="AM177" s="218"/>
      <c r="AN177" s="218"/>
      <c r="AO177" s="218"/>
      <c r="AP177" s="218"/>
      <c r="AQ177" s="218"/>
      <c r="AR177" s="218"/>
      <c r="AS177" s="218"/>
      <c r="AT177" s="218"/>
      <c r="AU177" s="218"/>
      <c r="AV177" s="218"/>
      <c r="AW177" s="218"/>
      <c r="AX177" s="218"/>
      <c r="AY177" s="218"/>
      <c r="AZ177" s="218"/>
      <c r="BA177" s="218"/>
      <c r="BB177" s="218"/>
      <c r="BC177" s="218"/>
      <c r="BD177" s="218"/>
      <c r="BE177" s="218"/>
      <c r="BF177" s="218"/>
      <c r="BG177" s="218"/>
      <c r="BH177" s="218"/>
    </row>
    <row r="178" spans="1:60" outlineLevel="1" x14ac:dyDescent="0.2">
      <c r="A178" s="219"/>
      <c r="B178" s="229"/>
      <c r="C178" s="270" t="s">
        <v>327</v>
      </c>
      <c r="D178" s="232"/>
      <c r="E178" s="237">
        <v>108</v>
      </c>
      <c r="F178" s="243"/>
      <c r="G178" s="243"/>
      <c r="H178" s="243"/>
      <c r="I178" s="243"/>
      <c r="J178" s="243"/>
      <c r="K178" s="243"/>
      <c r="L178" s="243"/>
      <c r="M178" s="243"/>
      <c r="N178" s="243"/>
      <c r="O178" s="243"/>
      <c r="P178" s="243"/>
      <c r="Q178" s="243"/>
      <c r="R178" s="243"/>
      <c r="S178" s="243"/>
      <c r="T178" s="243"/>
      <c r="U178" s="244"/>
      <c r="V178" s="243"/>
      <c r="W178" s="218"/>
      <c r="X178" s="218"/>
      <c r="Y178" s="218"/>
      <c r="Z178" s="218"/>
      <c r="AA178" s="218"/>
      <c r="AB178" s="218"/>
      <c r="AC178" s="218"/>
      <c r="AD178" s="218"/>
      <c r="AE178" s="218"/>
      <c r="AF178" s="218"/>
      <c r="AG178" s="218" t="s">
        <v>115</v>
      </c>
      <c r="AH178" s="218">
        <v>0</v>
      </c>
      <c r="AI178" s="218"/>
      <c r="AJ178" s="218"/>
      <c r="AK178" s="218"/>
      <c r="AL178" s="218"/>
      <c r="AM178" s="218"/>
      <c r="AN178" s="218"/>
      <c r="AO178" s="218"/>
      <c r="AP178" s="218"/>
      <c r="AQ178" s="218"/>
      <c r="AR178" s="218"/>
      <c r="AS178" s="218"/>
      <c r="AT178" s="218"/>
      <c r="AU178" s="218"/>
      <c r="AV178" s="218"/>
      <c r="AW178" s="218"/>
      <c r="AX178" s="218"/>
      <c r="AY178" s="218"/>
      <c r="AZ178" s="218"/>
      <c r="BA178" s="218"/>
      <c r="BB178" s="218"/>
      <c r="BC178" s="218"/>
      <c r="BD178" s="218"/>
      <c r="BE178" s="218"/>
      <c r="BF178" s="218"/>
      <c r="BG178" s="218"/>
      <c r="BH178" s="218"/>
    </row>
    <row r="179" spans="1:60" outlineLevel="1" x14ac:dyDescent="0.2">
      <c r="A179" s="219">
        <v>58</v>
      </c>
      <c r="B179" s="229" t="s">
        <v>328</v>
      </c>
      <c r="C179" s="269" t="s">
        <v>329</v>
      </c>
      <c r="D179" s="231" t="s">
        <v>153</v>
      </c>
      <c r="E179" s="236">
        <v>20</v>
      </c>
      <c r="F179" s="242"/>
      <c r="G179" s="243">
        <f>ROUND(E179*F179,2)</f>
        <v>0</v>
      </c>
      <c r="H179" s="242"/>
      <c r="I179" s="243">
        <f>ROUND(E179*H179,2)</f>
        <v>0</v>
      </c>
      <c r="J179" s="242"/>
      <c r="K179" s="243">
        <f>ROUND(E179*J179,2)</f>
        <v>0</v>
      </c>
      <c r="L179" s="243">
        <v>21</v>
      </c>
      <c r="M179" s="243">
        <f>G179*(1+L179/100)</f>
        <v>0</v>
      </c>
      <c r="N179" s="243">
        <v>2.0000000000000001E-4</v>
      </c>
      <c r="O179" s="243">
        <f>ROUND(E179*N179,2)</f>
        <v>0</v>
      </c>
      <c r="P179" s="243">
        <v>0</v>
      </c>
      <c r="Q179" s="243">
        <f>ROUND(E179*P179,2)</f>
        <v>0</v>
      </c>
      <c r="R179" s="243" t="s">
        <v>244</v>
      </c>
      <c r="S179" s="243" t="s">
        <v>112</v>
      </c>
      <c r="T179" s="243">
        <v>0</v>
      </c>
      <c r="U179" s="244">
        <f>ROUND(E179*T179,2)</f>
        <v>0</v>
      </c>
      <c r="V179" s="243"/>
      <c r="W179" s="218"/>
      <c r="X179" s="218"/>
      <c r="Y179" s="218"/>
      <c r="Z179" s="218"/>
      <c r="AA179" s="218"/>
      <c r="AB179" s="218"/>
      <c r="AC179" s="218"/>
      <c r="AD179" s="218"/>
      <c r="AE179" s="218"/>
      <c r="AF179" s="218"/>
      <c r="AG179" s="218" t="s">
        <v>137</v>
      </c>
      <c r="AH179" s="218"/>
      <c r="AI179" s="218"/>
      <c r="AJ179" s="218"/>
      <c r="AK179" s="218"/>
      <c r="AL179" s="218"/>
      <c r="AM179" s="218"/>
      <c r="AN179" s="218"/>
      <c r="AO179" s="218"/>
      <c r="AP179" s="218"/>
      <c r="AQ179" s="218"/>
      <c r="AR179" s="218"/>
      <c r="AS179" s="218"/>
      <c r="AT179" s="218"/>
      <c r="AU179" s="218"/>
      <c r="AV179" s="218"/>
      <c r="AW179" s="218"/>
      <c r="AX179" s="218"/>
      <c r="AY179" s="218"/>
      <c r="AZ179" s="218"/>
      <c r="BA179" s="218"/>
      <c r="BB179" s="218"/>
      <c r="BC179" s="218"/>
      <c r="BD179" s="218"/>
      <c r="BE179" s="218"/>
      <c r="BF179" s="218"/>
      <c r="BG179" s="218"/>
      <c r="BH179" s="218"/>
    </row>
    <row r="180" spans="1:60" outlineLevel="1" x14ac:dyDescent="0.2">
      <c r="A180" s="219"/>
      <c r="B180" s="229"/>
      <c r="C180" s="270" t="s">
        <v>272</v>
      </c>
      <c r="D180" s="232"/>
      <c r="E180" s="237">
        <v>20</v>
      </c>
      <c r="F180" s="243"/>
      <c r="G180" s="243"/>
      <c r="H180" s="243"/>
      <c r="I180" s="243"/>
      <c r="J180" s="243"/>
      <c r="K180" s="243"/>
      <c r="L180" s="243"/>
      <c r="M180" s="243"/>
      <c r="N180" s="243"/>
      <c r="O180" s="243"/>
      <c r="P180" s="243"/>
      <c r="Q180" s="243"/>
      <c r="R180" s="243"/>
      <c r="S180" s="243"/>
      <c r="T180" s="243"/>
      <c r="U180" s="244"/>
      <c r="V180" s="243"/>
      <c r="W180" s="218"/>
      <c r="X180" s="218"/>
      <c r="Y180" s="218"/>
      <c r="Z180" s="218"/>
      <c r="AA180" s="218"/>
      <c r="AB180" s="218"/>
      <c r="AC180" s="218"/>
      <c r="AD180" s="218"/>
      <c r="AE180" s="218"/>
      <c r="AF180" s="218"/>
      <c r="AG180" s="218" t="s">
        <v>115</v>
      </c>
      <c r="AH180" s="218">
        <v>5</v>
      </c>
      <c r="AI180" s="218"/>
      <c r="AJ180" s="218"/>
      <c r="AK180" s="218"/>
      <c r="AL180" s="218"/>
      <c r="AM180" s="218"/>
      <c r="AN180" s="218"/>
      <c r="AO180" s="218"/>
      <c r="AP180" s="218"/>
      <c r="AQ180" s="218"/>
      <c r="AR180" s="218"/>
      <c r="AS180" s="218"/>
      <c r="AT180" s="218"/>
      <c r="AU180" s="218"/>
      <c r="AV180" s="218"/>
      <c r="AW180" s="218"/>
      <c r="AX180" s="218"/>
      <c r="AY180" s="218"/>
      <c r="AZ180" s="218"/>
      <c r="BA180" s="218"/>
      <c r="BB180" s="218"/>
      <c r="BC180" s="218"/>
      <c r="BD180" s="218"/>
      <c r="BE180" s="218"/>
      <c r="BF180" s="218"/>
      <c r="BG180" s="218"/>
      <c r="BH180" s="218"/>
    </row>
    <row r="181" spans="1:60" outlineLevel="1" x14ac:dyDescent="0.2">
      <c r="A181" s="219">
        <v>59</v>
      </c>
      <c r="B181" s="229" t="s">
        <v>330</v>
      </c>
      <c r="C181" s="269" t="s">
        <v>331</v>
      </c>
      <c r="D181" s="231" t="s">
        <v>153</v>
      </c>
      <c r="E181" s="236">
        <v>7</v>
      </c>
      <c r="F181" s="242"/>
      <c r="G181" s="243">
        <f>ROUND(E181*F181,2)</f>
        <v>0</v>
      </c>
      <c r="H181" s="242"/>
      <c r="I181" s="243">
        <f>ROUND(E181*H181,2)</f>
        <v>0</v>
      </c>
      <c r="J181" s="242"/>
      <c r="K181" s="243">
        <f>ROUND(E181*J181,2)</f>
        <v>0</v>
      </c>
      <c r="L181" s="243">
        <v>21</v>
      </c>
      <c r="M181" s="243">
        <f>G181*(1+L181/100)</f>
        <v>0</v>
      </c>
      <c r="N181" s="243">
        <v>8.0000000000000004E-4</v>
      </c>
      <c r="O181" s="243">
        <f>ROUND(E181*N181,2)</f>
        <v>0.01</v>
      </c>
      <c r="P181" s="243">
        <v>0</v>
      </c>
      <c r="Q181" s="243">
        <f>ROUND(E181*P181,2)</f>
        <v>0</v>
      </c>
      <c r="R181" s="243" t="s">
        <v>244</v>
      </c>
      <c r="S181" s="243" t="s">
        <v>112</v>
      </c>
      <c r="T181" s="243">
        <v>0</v>
      </c>
      <c r="U181" s="244">
        <f>ROUND(E181*T181,2)</f>
        <v>0</v>
      </c>
      <c r="V181" s="243"/>
      <c r="W181" s="218"/>
      <c r="X181" s="218"/>
      <c r="Y181" s="218"/>
      <c r="Z181" s="218"/>
      <c r="AA181" s="218"/>
      <c r="AB181" s="218"/>
      <c r="AC181" s="218"/>
      <c r="AD181" s="218"/>
      <c r="AE181" s="218"/>
      <c r="AF181" s="218"/>
      <c r="AG181" s="218" t="s">
        <v>137</v>
      </c>
      <c r="AH181" s="218"/>
      <c r="AI181" s="218"/>
      <c r="AJ181" s="218"/>
      <c r="AK181" s="218"/>
      <c r="AL181" s="218"/>
      <c r="AM181" s="218"/>
      <c r="AN181" s="218"/>
      <c r="AO181" s="218"/>
      <c r="AP181" s="218"/>
      <c r="AQ181" s="218"/>
      <c r="AR181" s="218"/>
      <c r="AS181" s="218"/>
      <c r="AT181" s="218"/>
      <c r="AU181" s="218"/>
      <c r="AV181" s="218"/>
      <c r="AW181" s="218"/>
      <c r="AX181" s="218"/>
      <c r="AY181" s="218"/>
      <c r="AZ181" s="218"/>
      <c r="BA181" s="218"/>
      <c r="BB181" s="218"/>
      <c r="BC181" s="218"/>
      <c r="BD181" s="218"/>
      <c r="BE181" s="218"/>
      <c r="BF181" s="218"/>
      <c r="BG181" s="218"/>
      <c r="BH181" s="218"/>
    </row>
    <row r="182" spans="1:60" outlineLevel="1" x14ac:dyDescent="0.2">
      <c r="A182" s="219"/>
      <c r="B182" s="229"/>
      <c r="C182" s="270" t="s">
        <v>275</v>
      </c>
      <c r="D182" s="232"/>
      <c r="E182" s="237">
        <v>7</v>
      </c>
      <c r="F182" s="243"/>
      <c r="G182" s="243"/>
      <c r="H182" s="243"/>
      <c r="I182" s="243"/>
      <c r="J182" s="243"/>
      <c r="K182" s="243"/>
      <c r="L182" s="243"/>
      <c r="M182" s="243"/>
      <c r="N182" s="243"/>
      <c r="O182" s="243"/>
      <c r="P182" s="243"/>
      <c r="Q182" s="243"/>
      <c r="R182" s="243"/>
      <c r="S182" s="243"/>
      <c r="T182" s="243"/>
      <c r="U182" s="244"/>
      <c r="V182" s="243"/>
      <c r="W182" s="218"/>
      <c r="X182" s="218"/>
      <c r="Y182" s="218"/>
      <c r="Z182" s="218"/>
      <c r="AA182" s="218"/>
      <c r="AB182" s="218"/>
      <c r="AC182" s="218"/>
      <c r="AD182" s="218"/>
      <c r="AE182" s="218"/>
      <c r="AF182" s="218"/>
      <c r="AG182" s="218" t="s">
        <v>115</v>
      </c>
      <c r="AH182" s="218">
        <v>5</v>
      </c>
      <c r="AI182" s="218"/>
      <c r="AJ182" s="218"/>
      <c r="AK182" s="218"/>
      <c r="AL182" s="218"/>
      <c r="AM182" s="218"/>
      <c r="AN182" s="218"/>
      <c r="AO182" s="218"/>
      <c r="AP182" s="218"/>
      <c r="AQ182" s="218"/>
      <c r="AR182" s="218"/>
      <c r="AS182" s="218"/>
      <c r="AT182" s="218"/>
      <c r="AU182" s="218"/>
      <c r="AV182" s="218"/>
      <c r="AW182" s="218"/>
      <c r="AX182" s="218"/>
      <c r="AY182" s="218"/>
      <c r="AZ182" s="218"/>
      <c r="BA182" s="218"/>
      <c r="BB182" s="218"/>
      <c r="BC182" s="218"/>
      <c r="BD182" s="218"/>
      <c r="BE182" s="218"/>
      <c r="BF182" s="218"/>
      <c r="BG182" s="218"/>
      <c r="BH182" s="218"/>
    </row>
    <row r="183" spans="1:60" outlineLevel="1" x14ac:dyDescent="0.2">
      <c r="A183" s="219">
        <v>60</v>
      </c>
      <c r="B183" s="229" t="s">
        <v>332</v>
      </c>
      <c r="C183" s="269" t="s">
        <v>333</v>
      </c>
      <c r="D183" s="231" t="s">
        <v>153</v>
      </c>
      <c r="E183" s="236">
        <v>20</v>
      </c>
      <c r="F183" s="242"/>
      <c r="G183" s="243">
        <f>ROUND(E183*F183,2)</f>
        <v>0</v>
      </c>
      <c r="H183" s="242"/>
      <c r="I183" s="243">
        <f>ROUND(E183*H183,2)</f>
        <v>0</v>
      </c>
      <c r="J183" s="242"/>
      <c r="K183" s="243">
        <f>ROUND(E183*J183,2)</f>
        <v>0</v>
      </c>
      <c r="L183" s="243">
        <v>21</v>
      </c>
      <c r="M183" s="243">
        <f>G183*(1+L183/100)</f>
        <v>0</v>
      </c>
      <c r="N183" s="243">
        <v>3.4000000000000002E-4</v>
      </c>
      <c r="O183" s="243">
        <f>ROUND(E183*N183,2)</f>
        <v>0.01</v>
      </c>
      <c r="P183" s="243">
        <v>0</v>
      </c>
      <c r="Q183" s="243">
        <f>ROUND(E183*P183,2)</f>
        <v>0</v>
      </c>
      <c r="R183" s="243" t="s">
        <v>244</v>
      </c>
      <c r="S183" s="243" t="s">
        <v>112</v>
      </c>
      <c r="T183" s="243">
        <v>0</v>
      </c>
      <c r="U183" s="244">
        <f>ROUND(E183*T183,2)</f>
        <v>0</v>
      </c>
      <c r="V183" s="243"/>
      <c r="W183" s="218"/>
      <c r="X183" s="218"/>
      <c r="Y183" s="218"/>
      <c r="Z183" s="218"/>
      <c r="AA183" s="218"/>
      <c r="AB183" s="218"/>
      <c r="AC183" s="218"/>
      <c r="AD183" s="218"/>
      <c r="AE183" s="218"/>
      <c r="AF183" s="218"/>
      <c r="AG183" s="218" t="s">
        <v>137</v>
      </c>
      <c r="AH183" s="218"/>
      <c r="AI183" s="218"/>
      <c r="AJ183" s="218"/>
      <c r="AK183" s="218"/>
      <c r="AL183" s="218"/>
      <c r="AM183" s="218"/>
      <c r="AN183" s="218"/>
      <c r="AO183" s="218"/>
      <c r="AP183" s="218"/>
      <c r="AQ183" s="218"/>
      <c r="AR183" s="218"/>
      <c r="AS183" s="218"/>
      <c r="AT183" s="218"/>
      <c r="AU183" s="218"/>
      <c r="AV183" s="218"/>
      <c r="AW183" s="218"/>
      <c r="AX183" s="218"/>
      <c r="AY183" s="218"/>
      <c r="AZ183" s="218"/>
      <c r="BA183" s="218"/>
      <c r="BB183" s="218"/>
      <c r="BC183" s="218"/>
      <c r="BD183" s="218"/>
      <c r="BE183" s="218"/>
      <c r="BF183" s="218"/>
      <c r="BG183" s="218"/>
      <c r="BH183" s="218"/>
    </row>
    <row r="184" spans="1:60" outlineLevel="1" x14ac:dyDescent="0.2">
      <c r="A184" s="219"/>
      <c r="B184" s="229"/>
      <c r="C184" s="270" t="s">
        <v>272</v>
      </c>
      <c r="D184" s="232"/>
      <c r="E184" s="237">
        <v>20</v>
      </c>
      <c r="F184" s="243"/>
      <c r="G184" s="243"/>
      <c r="H184" s="243"/>
      <c r="I184" s="243"/>
      <c r="J184" s="243"/>
      <c r="K184" s="243"/>
      <c r="L184" s="243"/>
      <c r="M184" s="243"/>
      <c r="N184" s="243"/>
      <c r="O184" s="243"/>
      <c r="P184" s="243"/>
      <c r="Q184" s="243"/>
      <c r="R184" s="243"/>
      <c r="S184" s="243"/>
      <c r="T184" s="243"/>
      <c r="U184" s="244"/>
      <c r="V184" s="243"/>
      <c r="W184" s="218"/>
      <c r="X184" s="218"/>
      <c r="Y184" s="218"/>
      <c r="Z184" s="218"/>
      <c r="AA184" s="218"/>
      <c r="AB184" s="218"/>
      <c r="AC184" s="218"/>
      <c r="AD184" s="218"/>
      <c r="AE184" s="218"/>
      <c r="AF184" s="218"/>
      <c r="AG184" s="218" t="s">
        <v>115</v>
      </c>
      <c r="AH184" s="218">
        <v>5</v>
      </c>
      <c r="AI184" s="218"/>
      <c r="AJ184" s="218"/>
      <c r="AK184" s="218"/>
      <c r="AL184" s="218"/>
      <c r="AM184" s="218"/>
      <c r="AN184" s="218"/>
      <c r="AO184" s="218"/>
      <c r="AP184" s="218"/>
      <c r="AQ184" s="218"/>
      <c r="AR184" s="218"/>
      <c r="AS184" s="218"/>
      <c r="AT184" s="218"/>
      <c r="AU184" s="218"/>
      <c r="AV184" s="218"/>
      <c r="AW184" s="218"/>
      <c r="AX184" s="218"/>
      <c r="AY184" s="218"/>
      <c r="AZ184" s="218"/>
      <c r="BA184" s="218"/>
      <c r="BB184" s="218"/>
      <c r="BC184" s="218"/>
      <c r="BD184" s="218"/>
      <c r="BE184" s="218"/>
      <c r="BF184" s="218"/>
      <c r="BG184" s="218"/>
      <c r="BH184" s="218"/>
    </row>
    <row r="185" spans="1:60" outlineLevel="1" x14ac:dyDescent="0.2">
      <c r="A185" s="219">
        <v>61</v>
      </c>
      <c r="B185" s="229" t="s">
        <v>334</v>
      </c>
      <c r="C185" s="269" t="s">
        <v>335</v>
      </c>
      <c r="D185" s="231" t="s">
        <v>153</v>
      </c>
      <c r="E185" s="236">
        <v>40</v>
      </c>
      <c r="F185" s="242"/>
      <c r="G185" s="243">
        <f>ROUND(E185*F185,2)</f>
        <v>0</v>
      </c>
      <c r="H185" s="242"/>
      <c r="I185" s="243">
        <f>ROUND(E185*H185,2)</f>
        <v>0</v>
      </c>
      <c r="J185" s="242"/>
      <c r="K185" s="243">
        <f>ROUND(E185*J185,2)</f>
        <v>0</v>
      </c>
      <c r="L185" s="243">
        <v>21</v>
      </c>
      <c r="M185" s="243">
        <f>G185*(1+L185/100)</f>
        <v>0</v>
      </c>
      <c r="N185" s="243">
        <v>3.6999999999999999E-4</v>
      </c>
      <c r="O185" s="243">
        <f>ROUND(E185*N185,2)</f>
        <v>0.01</v>
      </c>
      <c r="P185" s="243">
        <v>0</v>
      </c>
      <c r="Q185" s="243">
        <f>ROUND(E185*P185,2)</f>
        <v>0</v>
      </c>
      <c r="R185" s="243" t="s">
        <v>244</v>
      </c>
      <c r="S185" s="243" t="s">
        <v>112</v>
      </c>
      <c r="T185" s="243">
        <v>0</v>
      </c>
      <c r="U185" s="244">
        <f>ROUND(E185*T185,2)</f>
        <v>0</v>
      </c>
      <c r="V185" s="243"/>
      <c r="W185" s="218"/>
      <c r="X185" s="218"/>
      <c r="Y185" s="218"/>
      <c r="Z185" s="218"/>
      <c r="AA185" s="218"/>
      <c r="AB185" s="218"/>
      <c r="AC185" s="218"/>
      <c r="AD185" s="218"/>
      <c r="AE185" s="218"/>
      <c r="AF185" s="218"/>
      <c r="AG185" s="218" t="s">
        <v>137</v>
      </c>
      <c r="AH185" s="218"/>
      <c r="AI185" s="218"/>
      <c r="AJ185" s="218"/>
      <c r="AK185" s="218"/>
      <c r="AL185" s="218"/>
      <c r="AM185" s="218"/>
      <c r="AN185" s="218"/>
      <c r="AO185" s="218"/>
      <c r="AP185" s="218"/>
      <c r="AQ185" s="218"/>
      <c r="AR185" s="218"/>
      <c r="AS185" s="218"/>
      <c r="AT185" s="218"/>
      <c r="AU185" s="218"/>
      <c r="AV185" s="218"/>
      <c r="AW185" s="218"/>
      <c r="AX185" s="218"/>
      <c r="AY185" s="218"/>
      <c r="AZ185" s="218"/>
      <c r="BA185" s="218"/>
      <c r="BB185" s="218"/>
      <c r="BC185" s="218"/>
      <c r="BD185" s="218"/>
      <c r="BE185" s="218"/>
      <c r="BF185" s="218"/>
      <c r="BG185" s="218"/>
      <c r="BH185" s="218"/>
    </row>
    <row r="186" spans="1:60" outlineLevel="1" x14ac:dyDescent="0.2">
      <c r="A186" s="219"/>
      <c r="B186" s="229"/>
      <c r="C186" s="270" t="s">
        <v>336</v>
      </c>
      <c r="D186" s="232"/>
      <c r="E186" s="237">
        <v>40</v>
      </c>
      <c r="F186" s="243"/>
      <c r="G186" s="243"/>
      <c r="H186" s="243"/>
      <c r="I186" s="243"/>
      <c r="J186" s="243"/>
      <c r="K186" s="243"/>
      <c r="L186" s="243"/>
      <c r="M186" s="243"/>
      <c r="N186" s="243"/>
      <c r="O186" s="243"/>
      <c r="P186" s="243"/>
      <c r="Q186" s="243"/>
      <c r="R186" s="243"/>
      <c r="S186" s="243"/>
      <c r="T186" s="243"/>
      <c r="U186" s="244"/>
      <c r="V186" s="243"/>
      <c r="W186" s="218"/>
      <c r="X186" s="218"/>
      <c r="Y186" s="218"/>
      <c r="Z186" s="218"/>
      <c r="AA186" s="218"/>
      <c r="AB186" s="218"/>
      <c r="AC186" s="218"/>
      <c r="AD186" s="218"/>
      <c r="AE186" s="218"/>
      <c r="AF186" s="218"/>
      <c r="AG186" s="218" t="s">
        <v>115</v>
      </c>
      <c r="AH186" s="218">
        <v>5</v>
      </c>
      <c r="AI186" s="218"/>
      <c r="AJ186" s="218"/>
      <c r="AK186" s="218"/>
      <c r="AL186" s="218"/>
      <c r="AM186" s="218"/>
      <c r="AN186" s="218"/>
      <c r="AO186" s="218"/>
      <c r="AP186" s="218"/>
      <c r="AQ186" s="218"/>
      <c r="AR186" s="218"/>
      <c r="AS186" s="218"/>
      <c r="AT186" s="218"/>
      <c r="AU186" s="218"/>
      <c r="AV186" s="218"/>
      <c r="AW186" s="218"/>
      <c r="AX186" s="218"/>
      <c r="AY186" s="218"/>
      <c r="AZ186" s="218"/>
      <c r="BA186" s="218"/>
      <c r="BB186" s="218"/>
      <c r="BC186" s="218"/>
      <c r="BD186" s="218"/>
      <c r="BE186" s="218"/>
      <c r="BF186" s="218"/>
      <c r="BG186" s="218"/>
      <c r="BH186" s="218"/>
    </row>
    <row r="187" spans="1:60" outlineLevel="1" x14ac:dyDescent="0.2">
      <c r="A187" s="219">
        <v>62</v>
      </c>
      <c r="B187" s="229" t="s">
        <v>337</v>
      </c>
      <c r="C187" s="269" t="s">
        <v>338</v>
      </c>
      <c r="D187" s="231" t="s">
        <v>153</v>
      </c>
      <c r="E187" s="236">
        <v>21</v>
      </c>
      <c r="F187" s="242"/>
      <c r="G187" s="243">
        <f>ROUND(E187*F187,2)</f>
        <v>0</v>
      </c>
      <c r="H187" s="242"/>
      <c r="I187" s="243">
        <f>ROUND(E187*H187,2)</f>
        <v>0</v>
      </c>
      <c r="J187" s="242"/>
      <c r="K187" s="243">
        <f>ROUND(E187*J187,2)</f>
        <v>0</v>
      </c>
      <c r="L187" s="243">
        <v>21</v>
      </c>
      <c r="M187" s="243">
        <f>G187*(1+L187/100)</f>
        <v>0</v>
      </c>
      <c r="N187" s="243">
        <v>1E-3</v>
      </c>
      <c r="O187" s="243">
        <f>ROUND(E187*N187,2)</f>
        <v>0.02</v>
      </c>
      <c r="P187" s="243">
        <v>0</v>
      </c>
      <c r="Q187" s="243">
        <f>ROUND(E187*P187,2)</f>
        <v>0</v>
      </c>
      <c r="R187" s="243" t="s">
        <v>244</v>
      </c>
      <c r="S187" s="243" t="s">
        <v>112</v>
      </c>
      <c r="T187" s="243">
        <v>0</v>
      </c>
      <c r="U187" s="244">
        <f>ROUND(E187*T187,2)</f>
        <v>0</v>
      </c>
      <c r="V187" s="243"/>
      <c r="W187" s="218"/>
      <c r="X187" s="218"/>
      <c r="Y187" s="218"/>
      <c r="Z187" s="218"/>
      <c r="AA187" s="218"/>
      <c r="AB187" s="218"/>
      <c r="AC187" s="218"/>
      <c r="AD187" s="218"/>
      <c r="AE187" s="218"/>
      <c r="AF187" s="218"/>
      <c r="AG187" s="218" t="s">
        <v>137</v>
      </c>
      <c r="AH187" s="218"/>
      <c r="AI187" s="218"/>
      <c r="AJ187" s="218"/>
      <c r="AK187" s="218"/>
      <c r="AL187" s="218"/>
      <c r="AM187" s="218"/>
      <c r="AN187" s="218"/>
      <c r="AO187" s="218"/>
      <c r="AP187" s="218"/>
      <c r="AQ187" s="218"/>
      <c r="AR187" s="218"/>
      <c r="AS187" s="218"/>
      <c r="AT187" s="218"/>
      <c r="AU187" s="218"/>
      <c r="AV187" s="218"/>
      <c r="AW187" s="218"/>
      <c r="AX187" s="218"/>
      <c r="AY187" s="218"/>
      <c r="AZ187" s="218"/>
      <c r="BA187" s="218"/>
      <c r="BB187" s="218"/>
      <c r="BC187" s="218"/>
      <c r="BD187" s="218"/>
      <c r="BE187" s="218"/>
      <c r="BF187" s="218"/>
      <c r="BG187" s="218"/>
      <c r="BH187" s="218"/>
    </row>
    <row r="188" spans="1:60" outlineLevel="1" x14ac:dyDescent="0.2">
      <c r="A188" s="219"/>
      <c r="B188" s="229"/>
      <c r="C188" s="270" t="s">
        <v>339</v>
      </c>
      <c r="D188" s="232"/>
      <c r="E188" s="237">
        <v>21</v>
      </c>
      <c r="F188" s="243"/>
      <c r="G188" s="243"/>
      <c r="H188" s="243"/>
      <c r="I188" s="243"/>
      <c r="J188" s="243"/>
      <c r="K188" s="243"/>
      <c r="L188" s="243"/>
      <c r="M188" s="243"/>
      <c r="N188" s="243"/>
      <c r="O188" s="243"/>
      <c r="P188" s="243"/>
      <c r="Q188" s="243"/>
      <c r="R188" s="243"/>
      <c r="S188" s="243"/>
      <c r="T188" s="243"/>
      <c r="U188" s="244"/>
      <c r="V188" s="243"/>
      <c r="W188" s="218"/>
      <c r="X188" s="218"/>
      <c r="Y188" s="218"/>
      <c r="Z188" s="218"/>
      <c r="AA188" s="218"/>
      <c r="AB188" s="218"/>
      <c r="AC188" s="218"/>
      <c r="AD188" s="218"/>
      <c r="AE188" s="218"/>
      <c r="AF188" s="218"/>
      <c r="AG188" s="218" t="s">
        <v>115</v>
      </c>
      <c r="AH188" s="218">
        <v>5</v>
      </c>
      <c r="AI188" s="218"/>
      <c r="AJ188" s="218"/>
      <c r="AK188" s="218"/>
      <c r="AL188" s="218"/>
      <c r="AM188" s="218"/>
      <c r="AN188" s="218"/>
      <c r="AO188" s="218"/>
      <c r="AP188" s="218"/>
      <c r="AQ188" s="218"/>
      <c r="AR188" s="218"/>
      <c r="AS188" s="218"/>
      <c r="AT188" s="218"/>
      <c r="AU188" s="218"/>
      <c r="AV188" s="218"/>
      <c r="AW188" s="218"/>
      <c r="AX188" s="218"/>
      <c r="AY188" s="218"/>
      <c r="AZ188" s="218"/>
      <c r="BA188" s="218"/>
      <c r="BB188" s="218"/>
      <c r="BC188" s="218"/>
      <c r="BD188" s="218"/>
      <c r="BE188" s="218"/>
      <c r="BF188" s="218"/>
      <c r="BG188" s="218"/>
      <c r="BH188" s="218"/>
    </row>
    <row r="189" spans="1:60" outlineLevel="1" x14ac:dyDescent="0.2">
      <c r="A189" s="219">
        <v>63</v>
      </c>
      <c r="B189" s="229" t="s">
        <v>340</v>
      </c>
      <c r="C189" s="269" t="s">
        <v>341</v>
      </c>
      <c r="D189" s="231" t="s">
        <v>209</v>
      </c>
      <c r="E189" s="236">
        <v>4.2834500000000002</v>
      </c>
      <c r="F189" s="242"/>
      <c r="G189" s="243">
        <f>ROUND(E189*F189,2)</f>
        <v>0</v>
      </c>
      <c r="H189" s="242"/>
      <c r="I189" s="243">
        <f>ROUND(E189*H189,2)</f>
        <v>0</v>
      </c>
      <c r="J189" s="242"/>
      <c r="K189" s="243">
        <f>ROUND(E189*J189,2)</f>
        <v>0</v>
      </c>
      <c r="L189" s="243">
        <v>21</v>
      </c>
      <c r="M189" s="243">
        <f>G189*(1+L189/100)</f>
        <v>0</v>
      </c>
      <c r="N189" s="243">
        <v>0</v>
      </c>
      <c r="O189" s="243">
        <f>ROUND(E189*N189,2)</f>
        <v>0</v>
      </c>
      <c r="P189" s="243">
        <v>0</v>
      </c>
      <c r="Q189" s="243">
        <f>ROUND(E189*P189,2)</f>
        <v>0</v>
      </c>
      <c r="R189" s="243" t="s">
        <v>147</v>
      </c>
      <c r="S189" s="243" t="s">
        <v>112</v>
      </c>
      <c r="T189" s="243">
        <v>1.47</v>
      </c>
      <c r="U189" s="244">
        <f>ROUND(E189*T189,2)</f>
        <v>6.3</v>
      </c>
      <c r="V189" s="243"/>
      <c r="W189" s="218"/>
      <c r="X189" s="218"/>
      <c r="Y189" s="218"/>
      <c r="Z189" s="218"/>
      <c r="AA189" s="218"/>
      <c r="AB189" s="218"/>
      <c r="AC189" s="218"/>
      <c r="AD189" s="218"/>
      <c r="AE189" s="218"/>
      <c r="AF189" s="218"/>
      <c r="AG189" s="218" t="s">
        <v>211</v>
      </c>
      <c r="AH189" s="218"/>
      <c r="AI189" s="218"/>
      <c r="AJ189" s="218"/>
      <c r="AK189" s="218"/>
      <c r="AL189" s="218"/>
      <c r="AM189" s="218"/>
      <c r="AN189" s="218"/>
      <c r="AO189" s="218"/>
      <c r="AP189" s="218"/>
      <c r="AQ189" s="218"/>
      <c r="AR189" s="218"/>
      <c r="AS189" s="218"/>
      <c r="AT189" s="218"/>
      <c r="AU189" s="218"/>
      <c r="AV189" s="218"/>
      <c r="AW189" s="218"/>
      <c r="AX189" s="218"/>
      <c r="AY189" s="218"/>
      <c r="AZ189" s="218"/>
      <c r="BA189" s="218"/>
      <c r="BB189" s="218"/>
      <c r="BC189" s="218"/>
      <c r="BD189" s="218"/>
      <c r="BE189" s="218"/>
      <c r="BF189" s="218"/>
      <c r="BG189" s="218"/>
      <c r="BH189" s="218"/>
    </row>
    <row r="190" spans="1:60" x14ac:dyDescent="0.2">
      <c r="A190" s="225" t="s">
        <v>106</v>
      </c>
      <c r="B190" s="230" t="s">
        <v>74</v>
      </c>
      <c r="C190" s="271" t="s">
        <v>75</v>
      </c>
      <c r="D190" s="233"/>
      <c r="E190" s="238"/>
      <c r="F190" s="245"/>
      <c r="G190" s="245">
        <f>SUMIF(AG191:AG195,"&lt;&gt;NOR",G191:G195)</f>
        <v>0</v>
      </c>
      <c r="H190" s="245"/>
      <c r="I190" s="245">
        <f>SUM(I191:I195)</f>
        <v>0</v>
      </c>
      <c r="J190" s="245"/>
      <c r="K190" s="245">
        <f>SUM(K191:K195)</f>
        <v>0</v>
      </c>
      <c r="L190" s="245"/>
      <c r="M190" s="245">
        <f>SUM(M191:M195)</f>
        <v>0</v>
      </c>
      <c r="N190" s="245"/>
      <c r="O190" s="245">
        <f>SUM(O191:O195)</f>
        <v>0</v>
      </c>
      <c r="P190" s="245"/>
      <c r="Q190" s="245">
        <f>SUM(Q191:Q195)</f>
        <v>0.01</v>
      </c>
      <c r="R190" s="245"/>
      <c r="S190" s="245"/>
      <c r="T190" s="245"/>
      <c r="U190" s="246">
        <f>SUM(U191:U195)</f>
        <v>1.17</v>
      </c>
      <c r="V190" s="245"/>
      <c r="AG190" t="s">
        <v>107</v>
      </c>
    </row>
    <row r="191" spans="1:60" outlineLevel="1" x14ac:dyDescent="0.2">
      <c r="A191" s="219">
        <v>64</v>
      </c>
      <c r="B191" s="229" t="s">
        <v>342</v>
      </c>
      <c r="C191" s="269" t="s">
        <v>343</v>
      </c>
      <c r="D191" s="231" t="s">
        <v>153</v>
      </c>
      <c r="E191" s="236">
        <v>3</v>
      </c>
      <c r="F191" s="242"/>
      <c r="G191" s="243">
        <f>ROUND(E191*F191,2)</f>
        <v>0</v>
      </c>
      <c r="H191" s="242"/>
      <c r="I191" s="243">
        <f>ROUND(E191*H191,2)</f>
        <v>0</v>
      </c>
      <c r="J191" s="242"/>
      <c r="K191" s="243">
        <f>ROUND(E191*J191,2)</f>
        <v>0</v>
      </c>
      <c r="L191" s="243">
        <v>21</v>
      </c>
      <c r="M191" s="243">
        <f>G191*(1+L191/100)</f>
        <v>0</v>
      </c>
      <c r="N191" s="243">
        <v>0</v>
      </c>
      <c r="O191" s="243">
        <f>ROUND(E191*N191,2)</f>
        <v>0</v>
      </c>
      <c r="P191" s="243">
        <v>1.8E-3</v>
      </c>
      <c r="Q191" s="243">
        <f>ROUND(E191*P191,2)</f>
        <v>0.01</v>
      </c>
      <c r="R191" s="243" t="s">
        <v>344</v>
      </c>
      <c r="S191" s="243" t="s">
        <v>112</v>
      </c>
      <c r="T191" s="243">
        <v>0.11</v>
      </c>
      <c r="U191" s="244">
        <f>ROUND(E191*T191,2)</f>
        <v>0.33</v>
      </c>
      <c r="V191" s="243"/>
      <c r="W191" s="218"/>
      <c r="X191" s="218"/>
      <c r="Y191" s="218"/>
      <c r="Z191" s="218"/>
      <c r="AA191" s="218"/>
      <c r="AB191" s="218"/>
      <c r="AC191" s="218"/>
      <c r="AD191" s="218"/>
      <c r="AE191" s="218"/>
      <c r="AF191" s="218"/>
      <c r="AG191" s="218" t="s">
        <v>113</v>
      </c>
      <c r="AH191" s="218"/>
      <c r="AI191" s="218"/>
      <c r="AJ191" s="218"/>
      <c r="AK191" s="218"/>
      <c r="AL191" s="218"/>
      <c r="AM191" s="218"/>
      <c r="AN191" s="218"/>
      <c r="AO191" s="218"/>
      <c r="AP191" s="218"/>
      <c r="AQ191" s="218"/>
      <c r="AR191" s="218"/>
      <c r="AS191" s="218"/>
      <c r="AT191" s="218"/>
      <c r="AU191" s="218"/>
      <c r="AV191" s="218"/>
      <c r="AW191" s="218"/>
      <c r="AX191" s="218"/>
      <c r="AY191" s="218"/>
      <c r="AZ191" s="218"/>
      <c r="BA191" s="218"/>
      <c r="BB191" s="218"/>
      <c r="BC191" s="218"/>
      <c r="BD191" s="218"/>
      <c r="BE191" s="218"/>
      <c r="BF191" s="218"/>
      <c r="BG191" s="218"/>
      <c r="BH191" s="218"/>
    </row>
    <row r="192" spans="1:60" outlineLevel="1" x14ac:dyDescent="0.2">
      <c r="A192" s="219"/>
      <c r="B192" s="229"/>
      <c r="C192" s="270" t="s">
        <v>345</v>
      </c>
      <c r="D192" s="232"/>
      <c r="E192" s="237">
        <v>3</v>
      </c>
      <c r="F192" s="243"/>
      <c r="G192" s="243"/>
      <c r="H192" s="243"/>
      <c r="I192" s="243"/>
      <c r="J192" s="243"/>
      <c r="K192" s="243"/>
      <c r="L192" s="243"/>
      <c r="M192" s="243"/>
      <c r="N192" s="243"/>
      <c r="O192" s="243"/>
      <c r="P192" s="243"/>
      <c r="Q192" s="243"/>
      <c r="R192" s="243"/>
      <c r="S192" s="243"/>
      <c r="T192" s="243"/>
      <c r="U192" s="244"/>
      <c r="V192" s="243"/>
      <c r="W192" s="218"/>
      <c r="X192" s="218"/>
      <c r="Y192" s="218"/>
      <c r="Z192" s="218"/>
      <c r="AA192" s="218"/>
      <c r="AB192" s="218"/>
      <c r="AC192" s="218"/>
      <c r="AD192" s="218"/>
      <c r="AE192" s="218"/>
      <c r="AF192" s="218"/>
      <c r="AG192" s="218" t="s">
        <v>115</v>
      </c>
      <c r="AH192" s="218">
        <v>0</v>
      </c>
      <c r="AI192" s="218"/>
      <c r="AJ192" s="218"/>
      <c r="AK192" s="218"/>
      <c r="AL192" s="218"/>
      <c r="AM192" s="218"/>
      <c r="AN192" s="218"/>
      <c r="AO192" s="218"/>
      <c r="AP192" s="218"/>
      <c r="AQ192" s="218"/>
      <c r="AR192" s="218"/>
      <c r="AS192" s="218"/>
      <c r="AT192" s="218"/>
      <c r="AU192" s="218"/>
      <c r="AV192" s="218"/>
      <c r="AW192" s="218"/>
      <c r="AX192" s="218"/>
      <c r="AY192" s="218"/>
      <c r="AZ192" s="218"/>
      <c r="BA192" s="218"/>
      <c r="BB192" s="218"/>
      <c r="BC192" s="218"/>
      <c r="BD192" s="218"/>
      <c r="BE192" s="218"/>
      <c r="BF192" s="218"/>
      <c r="BG192" s="218"/>
      <c r="BH192" s="218"/>
    </row>
    <row r="193" spans="1:60" ht="22.5" outlineLevel="1" x14ac:dyDescent="0.2">
      <c r="A193" s="219">
        <v>65</v>
      </c>
      <c r="B193" s="229" t="s">
        <v>346</v>
      </c>
      <c r="C193" s="269" t="s">
        <v>347</v>
      </c>
      <c r="D193" s="231" t="s">
        <v>153</v>
      </c>
      <c r="E193" s="236">
        <v>3</v>
      </c>
      <c r="F193" s="242"/>
      <c r="G193" s="243">
        <f>ROUND(E193*F193,2)</f>
        <v>0</v>
      </c>
      <c r="H193" s="242"/>
      <c r="I193" s="243">
        <f>ROUND(E193*H193,2)</f>
        <v>0</v>
      </c>
      <c r="J193" s="242"/>
      <c r="K193" s="243">
        <f>ROUND(E193*J193,2)</f>
        <v>0</v>
      </c>
      <c r="L193" s="243">
        <v>21</v>
      </c>
      <c r="M193" s="243">
        <f>G193*(1+L193/100)</f>
        <v>0</v>
      </c>
      <c r="N193" s="243">
        <v>1.0000000000000001E-5</v>
      </c>
      <c r="O193" s="243">
        <f>ROUND(E193*N193,2)</f>
        <v>0</v>
      </c>
      <c r="P193" s="243">
        <v>0</v>
      </c>
      <c r="Q193" s="243">
        <f>ROUND(E193*P193,2)</f>
        <v>0</v>
      </c>
      <c r="R193" s="243" t="s">
        <v>344</v>
      </c>
      <c r="S193" s="243" t="s">
        <v>112</v>
      </c>
      <c r="T193" s="243">
        <v>0.28000000000000003</v>
      </c>
      <c r="U193" s="244">
        <f>ROUND(E193*T193,2)</f>
        <v>0.84</v>
      </c>
      <c r="V193" s="243"/>
      <c r="W193" s="218"/>
      <c r="X193" s="218"/>
      <c r="Y193" s="218"/>
      <c r="Z193" s="218"/>
      <c r="AA193" s="218"/>
      <c r="AB193" s="218"/>
      <c r="AC193" s="218"/>
      <c r="AD193" s="218"/>
      <c r="AE193" s="218"/>
      <c r="AF193" s="218"/>
      <c r="AG193" s="218" t="s">
        <v>113</v>
      </c>
      <c r="AH193" s="218"/>
      <c r="AI193" s="218"/>
      <c r="AJ193" s="218"/>
      <c r="AK193" s="218"/>
      <c r="AL193" s="218"/>
      <c r="AM193" s="218"/>
      <c r="AN193" s="218"/>
      <c r="AO193" s="218"/>
      <c r="AP193" s="218"/>
      <c r="AQ193" s="218"/>
      <c r="AR193" s="218"/>
      <c r="AS193" s="218"/>
      <c r="AT193" s="218"/>
      <c r="AU193" s="218"/>
      <c r="AV193" s="218"/>
      <c r="AW193" s="218"/>
      <c r="AX193" s="218"/>
      <c r="AY193" s="218"/>
      <c r="AZ193" s="218"/>
      <c r="BA193" s="218"/>
      <c r="BB193" s="218"/>
      <c r="BC193" s="218"/>
      <c r="BD193" s="218"/>
      <c r="BE193" s="218"/>
      <c r="BF193" s="218"/>
      <c r="BG193" s="218"/>
      <c r="BH193" s="218"/>
    </row>
    <row r="194" spans="1:60" outlineLevel="1" x14ac:dyDescent="0.2">
      <c r="A194" s="219"/>
      <c r="B194" s="229"/>
      <c r="C194" s="270" t="s">
        <v>345</v>
      </c>
      <c r="D194" s="232"/>
      <c r="E194" s="237">
        <v>3</v>
      </c>
      <c r="F194" s="243"/>
      <c r="G194" s="243"/>
      <c r="H194" s="243"/>
      <c r="I194" s="243"/>
      <c r="J194" s="243"/>
      <c r="K194" s="243"/>
      <c r="L194" s="243"/>
      <c r="M194" s="243"/>
      <c r="N194" s="243"/>
      <c r="O194" s="243"/>
      <c r="P194" s="243"/>
      <c r="Q194" s="243"/>
      <c r="R194" s="243"/>
      <c r="S194" s="243"/>
      <c r="T194" s="243"/>
      <c r="U194" s="244"/>
      <c r="V194" s="243"/>
      <c r="W194" s="218"/>
      <c r="X194" s="218"/>
      <c r="Y194" s="218"/>
      <c r="Z194" s="218"/>
      <c r="AA194" s="218"/>
      <c r="AB194" s="218"/>
      <c r="AC194" s="218"/>
      <c r="AD194" s="218"/>
      <c r="AE194" s="218"/>
      <c r="AF194" s="218"/>
      <c r="AG194" s="218" t="s">
        <v>115</v>
      </c>
      <c r="AH194" s="218">
        <v>0</v>
      </c>
      <c r="AI194" s="218"/>
      <c r="AJ194" s="218"/>
      <c r="AK194" s="218"/>
      <c r="AL194" s="218"/>
      <c r="AM194" s="218"/>
      <c r="AN194" s="218"/>
      <c r="AO194" s="218"/>
      <c r="AP194" s="218"/>
      <c r="AQ194" s="218"/>
      <c r="AR194" s="218"/>
      <c r="AS194" s="218"/>
      <c r="AT194" s="218"/>
      <c r="AU194" s="218"/>
      <c r="AV194" s="218"/>
      <c r="AW194" s="218"/>
      <c r="AX194" s="218"/>
      <c r="AY194" s="218"/>
      <c r="AZ194" s="218"/>
      <c r="BA194" s="218"/>
      <c r="BB194" s="218"/>
      <c r="BC194" s="218"/>
      <c r="BD194" s="218"/>
      <c r="BE194" s="218"/>
      <c r="BF194" s="218"/>
      <c r="BG194" s="218"/>
      <c r="BH194" s="218"/>
    </row>
    <row r="195" spans="1:60" outlineLevel="1" x14ac:dyDescent="0.2">
      <c r="A195" s="219">
        <v>66</v>
      </c>
      <c r="B195" s="229" t="s">
        <v>348</v>
      </c>
      <c r="C195" s="269" t="s">
        <v>349</v>
      </c>
      <c r="D195" s="231" t="s">
        <v>209</v>
      </c>
      <c r="E195" s="236">
        <v>3.0000000000000001E-5</v>
      </c>
      <c r="F195" s="242"/>
      <c r="G195" s="243">
        <f>ROUND(E195*F195,2)</f>
        <v>0</v>
      </c>
      <c r="H195" s="242"/>
      <c r="I195" s="243">
        <f>ROUND(E195*H195,2)</f>
        <v>0</v>
      </c>
      <c r="J195" s="242"/>
      <c r="K195" s="243">
        <f>ROUND(E195*J195,2)</f>
        <v>0</v>
      </c>
      <c r="L195" s="243">
        <v>21</v>
      </c>
      <c r="M195" s="243">
        <f>G195*(1+L195/100)</f>
        <v>0</v>
      </c>
      <c r="N195" s="243">
        <v>0</v>
      </c>
      <c r="O195" s="243">
        <f>ROUND(E195*N195,2)</f>
        <v>0</v>
      </c>
      <c r="P195" s="243">
        <v>0</v>
      </c>
      <c r="Q195" s="243">
        <f>ROUND(E195*P195,2)</f>
        <v>0</v>
      </c>
      <c r="R195" s="243" t="s">
        <v>344</v>
      </c>
      <c r="S195" s="243" t="s">
        <v>112</v>
      </c>
      <c r="T195" s="243">
        <v>2.2549999999999999</v>
      </c>
      <c r="U195" s="244">
        <f>ROUND(E195*T195,2)</f>
        <v>0</v>
      </c>
      <c r="V195" s="243"/>
      <c r="W195" s="218"/>
      <c r="X195" s="218"/>
      <c r="Y195" s="218"/>
      <c r="Z195" s="218"/>
      <c r="AA195" s="218"/>
      <c r="AB195" s="218"/>
      <c r="AC195" s="218"/>
      <c r="AD195" s="218"/>
      <c r="AE195" s="218"/>
      <c r="AF195" s="218"/>
      <c r="AG195" s="218" t="s">
        <v>211</v>
      </c>
      <c r="AH195" s="218"/>
      <c r="AI195" s="218"/>
      <c r="AJ195" s="218"/>
      <c r="AK195" s="218"/>
      <c r="AL195" s="218"/>
      <c r="AM195" s="218"/>
      <c r="AN195" s="218"/>
      <c r="AO195" s="218"/>
      <c r="AP195" s="218"/>
      <c r="AQ195" s="218"/>
      <c r="AR195" s="218"/>
      <c r="AS195" s="218"/>
      <c r="AT195" s="218"/>
      <c r="AU195" s="218"/>
      <c r="AV195" s="218"/>
      <c r="AW195" s="218"/>
      <c r="AX195" s="218"/>
      <c r="AY195" s="218"/>
      <c r="AZ195" s="218"/>
      <c r="BA195" s="218"/>
      <c r="BB195" s="218"/>
      <c r="BC195" s="218"/>
      <c r="BD195" s="218"/>
      <c r="BE195" s="218"/>
      <c r="BF195" s="218"/>
      <c r="BG195" s="218"/>
      <c r="BH195" s="218"/>
    </row>
    <row r="196" spans="1:60" x14ac:dyDescent="0.2">
      <c r="A196" s="225" t="s">
        <v>106</v>
      </c>
      <c r="B196" s="230" t="s">
        <v>76</v>
      </c>
      <c r="C196" s="271" t="s">
        <v>77</v>
      </c>
      <c r="D196" s="233"/>
      <c r="E196" s="238"/>
      <c r="F196" s="245"/>
      <c r="G196" s="245">
        <f>SUMIF(AG197:AG216,"&lt;&gt;NOR",G197:G216)</f>
        <v>0</v>
      </c>
      <c r="H196" s="245"/>
      <c r="I196" s="245">
        <f>SUM(I197:I216)</f>
        <v>0</v>
      </c>
      <c r="J196" s="245"/>
      <c r="K196" s="245">
        <f>SUM(K197:K216)</f>
        <v>0</v>
      </c>
      <c r="L196" s="245"/>
      <c r="M196" s="245">
        <f>SUM(M197:M216)</f>
        <v>0</v>
      </c>
      <c r="N196" s="245"/>
      <c r="O196" s="245">
        <f>SUM(O197:O216)</f>
        <v>0.66</v>
      </c>
      <c r="P196" s="245"/>
      <c r="Q196" s="245">
        <f>SUM(Q197:Q216)</f>
        <v>0.46</v>
      </c>
      <c r="R196" s="245"/>
      <c r="S196" s="245"/>
      <c r="T196" s="245"/>
      <c r="U196" s="246">
        <f>SUM(U197:U216)</f>
        <v>49.78</v>
      </c>
      <c r="V196" s="245"/>
      <c r="AG196" t="s">
        <v>107</v>
      </c>
    </row>
    <row r="197" spans="1:60" ht="22.5" outlineLevel="1" x14ac:dyDescent="0.2">
      <c r="A197" s="219">
        <v>67</v>
      </c>
      <c r="B197" s="229" t="s">
        <v>350</v>
      </c>
      <c r="C197" s="269" t="s">
        <v>351</v>
      </c>
      <c r="D197" s="231" t="s">
        <v>243</v>
      </c>
      <c r="E197" s="236">
        <v>458.55</v>
      </c>
      <c r="F197" s="242"/>
      <c r="G197" s="243">
        <f>ROUND(E197*F197,2)</f>
        <v>0</v>
      </c>
      <c r="H197" s="242"/>
      <c r="I197" s="243">
        <f>ROUND(E197*H197,2)</f>
        <v>0</v>
      </c>
      <c r="J197" s="242"/>
      <c r="K197" s="243">
        <f>ROUND(E197*J197,2)</f>
        <v>0</v>
      </c>
      <c r="L197" s="243">
        <v>21</v>
      </c>
      <c r="M197" s="243">
        <f>G197*(1+L197/100)</f>
        <v>0</v>
      </c>
      <c r="N197" s="243">
        <v>1E-3</v>
      </c>
      <c r="O197" s="243">
        <f>ROUND(E197*N197,2)</f>
        <v>0.46</v>
      </c>
      <c r="P197" s="243">
        <v>1E-3</v>
      </c>
      <c r="Q197" s="243">
        <f>ROUND(E197*P197,2)</f>
        <v>0.46</v>
      </c>
      <c r="R197" s="243" t="s">
        <v>352</v>
      </c>
      <c r="S197" s="243" t="s">
        <v>112</v>
      </c>
      <c r="T197" s="243">
        <v>9.7000000000000003E-2</v>
      </c>
      <c r="U197" s="244">
        <f>ROUND(E197*T197,2)</f>
        <v>44.48</v>
      </c>
      <c r="V197" s="243"/>
      <c r="W197" s="218"/>
      <c r="X197" s="218"/>
      <c r="Y197" s="218"/>
      <c r="Z197" s="218"/>
      <c r="AA197" s="218"/>
      <c r="AB197" s="218"/>
      <c r="AC197" s="218"/>
      <c r="AD197" s="218"/>
      <c r="AE197" s="218"/>
      <c r="AF197" s="218"/>
      <c r="AG197" s="218" t="s">
        <v>113</v>
      </c>
      <c r="AH197" s="218"/>
      <c r="AI197" s="218"/>
      <c r="AJ197" s="218"/>
      <c r="AK197" s="218"/>
      <c r="AL197" s="218"/>
      <c r="AM197" s="218"/>
      <c r="AN197" s="218"/>
      <c r="AO197" s="218"/>
      <c r="AP197" s="218"/>
      <c r="AQ197" s="218"/>
      <c r="AR197" s="218"/>
      <c r="AS197" s="218"/>
      <c r="AT197" s="218"/>
      <c r="AU197" s="218"/>
      <c r="AV197" s="218"/>
      <c r="AW197" s="218"/>
      <c r="AX197" s="218"/>
      <c r="AY197" s="218"/>
      <c r="AZ197" s="218"/>
      <c r="BA197" s="218"/>
      <c r="BB197" s="218"/>
      <c r="BC197" s="218"/>
      <c r="BD197" s="218"/>
      <c r="BE197" s="218"/>
      <c r="BF197" s="218"/>
      <c r="BG197" s="218"/>
      <c r="BH197" s="218"/>
    </row>
    <row r="198" spans="1:60" outlineLevel="1" x14ac:dyDescent="0.2">
      <c r="A198" s="219"/>
      <c r="B198" s="229"/>
      <c r="C198" s="270" t="s">
        <v>353</v>
      </c>
      <c r="D198" s="232"/>
      <c r="E198" s="237">
        <v>7.75</v>
      </c>
      <c r="F198" s="243"/>
      <c r="G198" s="243"/>
      <c r="H198" s="243"/>
      <c r="I198" s="243"/>
      <c r="J198" s="243"/>
      <c r="K198" s="243"/>
      <c r="L198" s="243"/>
      <c r="M198" s="243"/>
      <c r="N198" s="243"/>
      <c r="O198" s="243"/>
      <c r="P198" s="243"/>
      <c r="Q198" s="243"/>
      <c r="R198" s="243"/>
      <c r="S198" s="243"/>
      <c r="T198" s="243"/>
      <c r="U198" s="244"/>
      <c r="V198" s="243"/>
      <c r="W198" s="218"/>
      <c r="X198" s="218"/>
      <c r="Y198" s="218"/>
      <c r="Z198" s="218"/>
      <c r="AA198" s="218"/>
      <c r="AB198" s="218"/>
      <c r="AC198" s="218"/>
      <c r="AD198" s="218"/>
      <c r="AE198" s="218"/>
      <c r="AF198" s="218"/>
      <c r="AG198" s="218" t="s">
        <v>115</v>
      </c>
      <c r="AH198" s="218">
        <v>0</v>
      </c>
      <c r="AI198" s="218"/>
      <c r="AJ198" s="218"/>
      <c r="AK198" s="218"/>
      <c r="AL198" s="218"/>
      <c r="AM198" s="218"/>
      <c r="AN198" s="218"/>
      <c r="AO198" s="218"/>
      <c r="AP198" s="218"/>
      <c r="AQ198" s="218"/>
      <c r="AR198" s="218"/>
      <c r="AS198" s="218"/>
      <c r="AT198" s="218"/>
      <c r="AU198" s="218"/>
      <c r="AV198" s="218"/>
      <c r="AW198" s="218"/>
      <c r="AX198" s="218"/>
      <c r="AY198" s="218"/>
      <c r="AZ198" s="218"/>
      <c r="BA198" s="218"/>
      <c r="BB198" s="218"/>
      <c r="BC198" s="218"/>
      <c r="BD198" s="218"/>
      <c r="BE198" s="218"/>
      <c r="BF198" s="218"/>
      <c r="BG198" s="218"/>
      <c r="BH198" s="218"/>
    </row>
    <row r="199" spans="1:60" outlineLevel="1" x14ac:dyDescent="0.2">
      <c r="A199" s="219"/>
      <c r="B199" s="229"/>
      <c r="C199" s="270" t="s">
        <v>354</v>
      </c>
      <c r="D199" s="232"/>
      <c r="E199" s="237">
        <v>6.05</v>
      </c>
      <c r="F199" s="243"/>
      <c r="G199" s="243"/>
      <c r="H199" s="243"/>
      <c r="I199" s="243"/>
      <c r="J199" s="243"/>
      <c r="K199" s="243"/>
      <c r="L199" s="243"/>
      <c r="M199" s="243"/>
      <c r="N199" s="243"/>
      <c r="O199" s="243"/>
      <c r="P199" s="243"/>
      <c r="Q199" s="243"/>
      <c r="R199" s="243"/>
      <c r="S199" s="243"/>
      <c r="T199" s="243"/>
      <c r="U199" s="244"/>
      <c r="V199" s="243"/>
      <c r="W199" s="218"/>
      <c r="X199" s="218"/>
      <c r="Y199" s="218"/>
      <c r="Z199" s="218"/>
      <c r="AA199" s="218"/>
      <c r="AB199" s="218"/>
      <c r="AC199" s="218"/>
      <c r="AD199" s="218"/>
      <c r="AE199" s="218"/>
      <c r="AF199" s="218"/>
      <c r="AG199" s="218" t="s">
        <v>115</v>
      </c>
      <c r="AH199" s="218">
        <v>0</v>
      </c>
      <c r="AI199" s="218"/>
      <c r="AJ199" s="218"/>
      <c r="AK199" s="218"/>
      <c r="AL199" s="218"/>
      <c r="AM199" s="218"/>
      <c r="AN199" s="218"/>
      <c r="AO199" s="218"/>
      <c r="AP199" s="218"/>
      <c r="AQ199" s="218"/>
      <c r="AR199" s="218"/>
      <c r="AS199" s="218"/>
      <c r="AT199" s="218"/>
      <c r="AU199" s="218"/>
      <c r="AV199" s="218"/>
      <c r="AW199" s="218"/>
      <c r="AX199" s="218"/>
      <c r="AY199" s="218"/>
      <c r="AZ199" s="218"/>
      <c r="BA199" s="218"/>
      <c r="BB199" s="218"/>
      <c r="BC199" s="218"/>
      <c r="BD199" s="218"/>
      <c r="BE199" s="218"/>
      <c r="BF199" s="218"/>
      <c r="BG199" s="218"/>
      <c r="BH199" s="218"/>
    </row>
    <row r="200" spans="1:60" outlineLevel="1" x14ac:dyDescent="0.2">
      <c r="A200" s="219"/>
      <c r="B200" s="229"/>
      <c r="C200" s="270" t="s">
        <v>355</v>
      </c>
      <c r="D200" s="232"/>
      <c r="E200" s="237">
        <v>3.35</v>
      </c>
      <c r="F200" s="243"/>
      <c r="G200" s="243"/>
      <c r="H200" s="243"/>
      <c r="I200" s="243"/>
      <c r="J200" s="243"/>
      <c r="K200" s="243"/>
      <c r="L200" s="243"/>
      <c r="M200" s="243"/>
      <c r="N200" s="243"/>
      <c r="O200" s="243"/>
      <c r="P200" s="243"/>
      <c r="Q200" s="243"/>
      <c r="R200" s="243"/>
      <c r="S200" s="243"/>
      <c r="T200" s="243"/>
      <c r="U200" s="244"/>
      <c r="V200" s="243"/>
      <c r="W200" s="218"/>
      <c r="X200" s="218"/>
      <c r="Y200" s="218"/>
      <c r="Z200" s="218"/>
      <c r="AA200" s="218"/>
      <c r="AB200" s="218"/>
      <c r="AC200" s="218"/>
      <c r="AD200" s="218"/>
      <c r="AE200" s="218"/>
      <c r="AF200" s="218"/>
      <c r="AG200" s="218" t="s">
        <v>115</v>
      </c>
      <c r="AH200" s="218">
        <v>0</v>
      </c>
      <c r="AI200" s="218"/>
      <c r="AJ200" s="218"/>
      <c r="AK200" s="218"/>
      <c r="AL200" s="218"/>
      <c r="AM200" s="218"/>
      <c r="AN200" s="218"/>
      <c r="AO200" s="218"/>
      <c r="AP200" s="218"/>
      <c r="AQ200" s="218"/>
      <c r="AR200" s="218"/>
      <c r="AS200" s="218"/>
      <c r="AT200" s="218"/>
      <c r="AU200" s="218"/>
      <c r="AV200" s="218"/>
      <c r="AW200" s="218"/>
      <c r="AX200" s="218"/>
      <c r="AY200" s="218"/>
      <c r="AZ200" s="218"/>
      <c r="BA200" s="218"/>
      <c r="BB200" s="218"/>
      <c r="BC200" s="218"/>
      <c r="BD200" s="218"/>
      <c r="BE200" s="218"/>
      <c r="BF200" s="218"/>
      <c r="BG200" s="218"/>
      <c r="BH200" s="218"/>
    </row>
    <row r="201" spans="1:60" outlineLevel="1" x14ac:dyDescent="0.2">
      <c r="A201" s="219"/>
      <c r="B201" s="229"/>
      <c r="C201" s="270" t="s">
        <v>356</v>
      </c>
      <c r="D201" s="232"/>
      <c r="E201" s="237">
        <v>1.75</v>
      </c>
      <c r="F201" s="243"/>
      <c r="G201" s="243"/>
      <c r="H201" s="243"/>
      <c r="I201" s="243"/>
      <c r="J201" s="243"/>
      <c r="K201" s="243"/>
      <c r="L201" s="243"/>
      <c r="M201" s="243"/>
      <c r="N201" s="243"/>
      <c r="O201" s="243"/>
      <c r="P201" s="243"/>
      <c r="Q201" s="243"/>
      <c r="R201" s="243"/>
      <c r="S201" s="243"/>
      <c r="T201" s="243"/>
      <c r="U201" s="244"/>
      <c r="V201" s="243"/>
      <c r="W201" s="218"/>
      <c r="X201" s="218"/>
      <c r="Y201" s="218"/>
      <c r="Z201" s="218"/>
      <c r="AA201" s="218"/>
      <c r="AB201" s="218"/>
      <c r="AC201" s="218"/>
      <c r="AD201" s="218"/>
      <c r="AE201" s="218"/>
      <c r="AF201" s="218"/>
      <c r="AG201" s="218" t="s">
        <v>115</v>
      </c>
      <c r="AH201" s="218">
        <v>0</v>
      </c>
      <c r="AI201" s="218"/>
      <c r="AJ201" s="218"/>
      <c r="AK201" s="218"/>
      <c r="AL201" s="218"/>
      <c r="AM201" s="218"/>
      <c r="AN201" s="218"/>
      <c r="AO201" s="218"/>
      <c r="AP201" s="218"/>
      <c r="AQ201" s="218"/>
      <c r="AR201" s="218"/>
      <c r="AS201" s="218"/>
      <c r="AT201" s="218"/>
      <c r="AU201" s="218"/>
      <c r="AV201" s="218"/>
      <c r="AW201" s="218"/>
      <c r="AX201" s="218"/>
      <c r="AY201" s="218"/>
      <c r="AZ201" s="218"/>
      <c r="BA201" s="218"/>
      <c r="BB201" s="218"/>
      <c r="BC201" s="218"/>
      <c r="BD201" s="218"/>
      <c r="BE201" s="218"/>
      <c r="BF201" s="218"/>
      <c r="BG201" s="218"/>
      <c r="BH201" s="218"/>
    </row>
    <row r="202" spans="1:60" outlineLevel="1" x14ac:dyDescent="0.2">
      <c r="A202" s="219"/>
      <c r="B202" s="229"/>
      <c r="C202" s="270" t="s">
        <v>357</v>
      </c>
      <c r="D202" s="232"/>
      <c r="E202" s="237">
        <v>7.65</v>
      </c>
      <c r="F202" s="243"/>
      <c r="G202" s="243"/>
      <c r="H202" s="243"/>
      <c r="I202" s="243"/>
      <c r="J202" s="243"/>
      <c r="K202" s="243"/>
      <c r="L202" s="243"/>
      <c r="M202" s="243"/>
      <c r="N202" s="243"/>
      <c r="O202" s="243"/>
      <c r="P202" s="243"/>
      <c r="Q202" s="243"/>
      <c r="R202" s="243"/>
      <c r="S202" s="243"/>
      <c r="T202" s="243"/>
      <c r="U202" s="244"/>
      <c r="V202" s="243"/>
      <c r="W202" s="218"/>
      <c r="X202" s="218"/>
      <c r="Y202" s="218"/>
      <c r="Z202" s="218"/>
      <c r="AA202" s="218"/>
      <c r="AB202" s="218"/>
      <c r="AC202" s="218"/>
      <c r="AD202" s="218"/>
      <c r="AE202" s="218"/>
      <c r="AF202" s="218"/>
      <c r="AG202" s="218" t="s">
        <v>115</v>
      </c>
      <c r="AH202" s="218">
        <v>0</v>
      </c>
      <c r="AI202" s="218"/>
      <c r="AJ202" s="218"/>
      <c r="AK202" s="218"/>
      <c r="AL202" s="218"/>
      <c r="AM202" s="218"/>
      <c r="AN202" s="218"/>
      <c r="AO202" s="218"/>
      <c r="AP202" s="218"/>
      <c r="AQ202" s="218"/>
      <c r="AR202" s="218"/>
      <c r="AS202" s="218"/>
      <c r="AT202" s="218"/>
      <c r="AU202" s="218"/>
      <c r="AV202" s="218"/>
      <c r="AW202" s="218"/>
      <c r="AX202" s="218"/>
      <c r="AY202" s="218"/>
      <c r="AZ202" s="218"/>
      <c r="BA202" s="218"/>
      <c r="BB202" s="218"/>
      <c r="BC202" s="218"/>
      <c r="BD202" s="218"/>
      <c r="BE202" s="218"/>
      <c r="BF202" s="218"/>
      <c r="BG202" s="218"/>
      <c r="BH202" s="218"/>
    </row>
    <row r="203" spans="1:60" outlineLevel="1" x14ac:dyDescent="0.2">
      <c r="A203" s="219"/>
      <c r="B203" s="229"/>
      <c r="C203" s="270" t="s">
        <v>358</v>
      </c>
      <c r="D203" s="232"/>
      <c r="E203" s="237">
        <v>7.65</v>
      </c>
      <c r="F203" s="243"/>
      <c r="G203" s="243"/>
      <c r="H203" s="243"/>
      <c r="I203" s="243"/>
      <c r="J203" s="243"/>
      <c r="K203" s="243"/>
      <c r="L203" s="243"/>
      <c r="M203" s="243"/>
      <c r="N203" s="243"/>
      <c r="O203" s="243"/>
      <c r="P203" s="243"/>
      <c r="Q203" s="243"/>
      <c r="R203" s="243"/>
      <c r="S203" s="243"/>
      <c r="T203" s="243"/>
      <c r="U203" s="244"/>
      <c r="V203" s="243"/>
      <c r="W203" s="218"/>
      <c r="X203" s="218"/>
      <c r="Y203" s="218"/>
      <c r="Z203" s="218"/>
      <c r="AA203" s="218"/>
      <c r="AB203" s="218"/>
      <c r="AC203" s="218"/>
      <c r="AD203" s="218"/>
      <c r="AE203" s="218"/>
      <c r="AF203" s="218"/>
      <c r="AG203" s="218" t="s">
        <v>115</v>
      </c>
      <c r="AH203" s="218">
        <v>0</v>
      </c>
      <c r="AI203" s="218"/>
      <c r="AJ203" s="218"/>
      <c r="AK203" s="218"/>
      <c r="AL203" s="218"/>
      <c r="AM203" s="218"/>
      <c r="AN203" s="218"/>
      <c r="AO203" s="218"/>
      <c r="AP203" s="218"/>
      <c r="AQ203" s="218"/>
      <c r="AR203" s="218"/>
      <c r="AS203" s="218"/>
      <c r="AT203" s="218"/>
      <c r="AU203" s="218"/>
      <c r="AV203" s="218"/>
      <c r="AW203" s="218"/>
      <c r="AX203" s="218"/>
      <c r="AY203" s="218"/>
      <c r="AZ203" s="218"/>
      <c r="BA203" s="218"/>
      <c r="BB203" s="218"/>
      <c r="BC203" s="218"/>
      <c r="BD203" s="218"/>
      <c r="BE203" s="218"/>
      <c r="BF203" s="218"/>
      <c r="BG203" s="218"/>
      <c r="BH203" s="218"/>
    </row>
    <row r="204" spans="1:60" outlineLevel="1" x14ac:dyDescent="0.2">
      <c r="A204" s="219"/>
      <c r="B204" s="229"/>
      <c r="C204" s="270" t="s">
        <v>359</v>
      </c>
      <c r="D204" s="232"/>
      <c r="E204" s="237">
        <v>3.45</v>
      </c>
      <c r="F204" s="243"/>
      <c r="G204" s="243"/>
      <c r="H204" s="243"/>
      <c r="I204" s="243"/>
      <c r="J204" s="243"/>
      <c r="K204" s="243"/>
      <c r="L204" s="243"/>
      <c r="M204" s="243"/>
      <c r="N204" s="243"/>
      <c r="O204" s="243"/>
      <c r="P204" s="243"/>
      <c r="Q204" s="243"/>
      <c r="R204" s="243"/>
      <c r="S204" s="243"/>
      <c r="T204" s="243"/>
      <c r="U204" s="244"/>
      <c r="V204" s="243"/>
      <c r="W204" s="218"/>
      <c r="X204" s="218"/>
      <c r="Y204" s="218"/>
      <c r="Z204" s="218"/>
      <c r="AA204" s="218"/>
      <c r="AB204" s="218"/>
      <c r="AC204" s="218"/>
      <c r="AD204" s="218"/>
      <c r="AE204" s="218"/>
      <c r="AF204" s="218"/>
      <c r="AG204" s="218" t="s">
        <v>115</v>
      </c>
      <c r="AH204" s="218">
        <v>0</v>
      </c>
      <c r="AI204" s="218"/>
      <c r="AJ204" s="218"/>
      <c r="AK204" s="218"/>
      <c r="AL204" s="218"/>
      <c r="AM204" s="218"/>
      <c r="AN204" s="218"/>
      <c r="AO204" s="218"/>
      <c r="AP204" s="218"/>
      <c r="AQ204" s="218"/>
      <c r="AR204" s="218"/>
      <c r="AS204" s="218"/>
      <c r="AT204" s="218"/>
      <c r="AU204" s="218"/>
      <c r="AV204" s="218"/>
      <c r="AW204" s="218"/>
      <c r="AX204" s="218"/>
      <c r="AY204" s="218"/>
      <c r="AZ204" s="218"/>
      <c r="BA204" s="218"/>
      <c r="BB204" s="218"/>
      <c r="BC204" s="218"/>
      <c r="BD204" s="218"/>
      <c r="BE204" s="218"/>
      <c r="BF204" s="218"/>
      <c r="BG204" s="218"/>
      <c r="BH204" s="218"/>
    </row>
    <row r="205" spans="1:60" outlineLevel="1" x14ac:dyDescent="0.2">
      <c r="A205" s="219"/>
      <c r="B205" s="229"/>
      <c r="C205" s="270" t="s">
        <v>360</v>
      </c>
      <c r="D205" s="232"/>
      <c r="E205" s="237">
        <v>3.45</v>
      </c>
      <c r="F205" s="243"/>
      <c r="G205" s="243"/>
      <c r="H205" s="243"/>
      <c r="I205" s="243"/>
      <c r="J205" s="243"/>
      <c r="K205" s="243"/>
      <c r="L205" s="243"/>
      <c r="M205" s="243"/>
      <c r="N205" s="243"/>
      <c r="O205" s="243"/>
      <c r="P205" s="243"/>
      <c r="Q205" s="243"/>
      <c r="R205" s="243"/>
      <c r="S205" s="243"/>
      <c r="T205" s="243"/>
      <c r="U205" s="244"/>
      <c r="V205" s="243"/>
      <c r="W205" s="218"/>
      <c r="X205" s="218"/>
      <c r="Y205" s="218"/>
      <c r="Z205" s="218"/>
      <c r="AA205" s="218"/>
      <c r="AB205" s="218"/>
      <c r="AC205" s="218"/>
      <c r="AD205" s="218"/>
      <c r="AE205" s="218"/>
      <c r="AF205" s="218"/>
      <c r="AG205" s="218" t="s">
        <v>115</v>
      </c>
      <c r="AH205" s="218">
        <v>0</v>
      </c>
      <c r="AI205" s="218"/>
      <c r="AJ205" s="218"/>
      <c r="AK205" s="218"/>
      <c r="AL205" s="218"/>
      <c r="AM205" s="218"/>
      <c r="AN205" s="218"/>
      <c r="AO205" s="218"/>
      <c r="AP205" s="218"/>
      <c r="AQ205" s="218"/>
      <c r="AR205" s="218"/>
      <c r="AS205" s="218"/>
      <c r="AT205" s="218"/>
      <c r="AU205" s="218"/>
      <c r="AV205" s="218"/>
      <c r="AW205" s="218"/>
      <c r="AX205" s="218"/>
      <c r="AY205" s="218"/>
      <c r="AZ205" s="218"/>
      <c r="BA205" s="218"/>
      <c r="BB205" s="218"/>
      <c r="BC205" s="218"/>
      <c r="BD205" s="218"/>
      <c r="BE205" s="218"/>
      <c r="BF205" s="218"/>
      <c r="BG205" s="218"/>
      <c r="BH205" s="218"/>
    </row>
    <row r="206" spans="1:60" outlineLevel="1" x14ac:dyDescent="0.2">
      <c r="A206" s="219"/>
      <c r="B206" s="229"/>
      <c r="C206" s="270" t="s">
        <v>361</v>
      </c>
      <c r="D206" s="232"/>
      <c r="E206" s="237">
        <v>2.95</v>
      </c>
      <c r="F206" s="243"/>
      <c r="G206" s="243"/>
      <c r="H206" s="243"/>
      <c r="I206" s="243"/>
      <c r="J206" s="243"/>
      <c r="K206" s="243"/>
      <c r="L206" s="243"/>
      <c r="M206" s="243"/>
      <c r="N206" s="243"/>
      <c r="O206" s="243"/>
      <c r="P206" s="243"/>
      <c r="Q206" s="243"/>
      <c r="R206" s="243"/>
      <c r="S206" s="243"/>
      <c r="T206" s="243"/>
      <c r="U206" s="244"/>
      <c r="V206" s="243"/>
      <c r="W206" s="218"/>
      <c r="X206" s="218"/>
      <c r="Y206" s="218"/>
      <c r="Z206" s="218"/>
      <c r="AA206" s="218"/>
      <c r="AB206" s="218"/>
      <c r="AC206" s="218"/>
      <c r="AD206" s="218"/>
      <c r="AE206" s="218"/>
      <c r="AF206" s="218"/>
      <c r="AG206" s="218" t="s">
        <v>115</v>
      </c>
      <c r="AH206" s="218">
        <v>0</v>
      </c>
      <c r="AI206" s="218"/>
      <c r="AJ206" s="218"/>
      <c r="AK206" s="218"/>
      <c r="AL206" s="218"/>
      <c r="AM206" s="218"/>
      <c r="AN206" s="218"/>
      <c r="AO206" s="218"/>
      <c r="AP206" s="218"/>
      <c r="AQ206" s="218"/>
      <c r="AR206" s="218"/>
      <c r="AS206" s="218"/>
      <c r="AT206" s="218"/>
      <c r="AU206" s="218"/>
      <c r="AV206" s="218"/>
      <c r="AW206" s="218"/>
      <c r="AX206" s="218"/>
      <c r="AY206" s="218"/>
      <c r="AZ206" s="218"/>
      <c r="BA206" s="218"/>
      <c r="BB206" s="218"/>
      <c r="BC206" s="218"/>
      <c r="BD206" s="218"/>
      <c r="BE206" s="218"/>
      <c r="BF206" s="218"/>
      <c r="BG206" s="218"/>
      <c r="BH206" s="218"/>
    </row>
    <row r="207" spans="1:60" outlineLevel="1" x14ac:dyDescent="0.2">
      <c r="A207" s="219"/>
      <c r="B207" s="229"/>
      <c r="C207" s="270" t="s">
        <v>362</v>
      </c>
      <c r="D207" s="232"/>
      <c r="E207" s="237">
        <v>2.5</v>
      </c>
      <c r="F207" s="243"/>
      <c r="G207" s="243"/>
      <c r="H207" s="243"/>
      <c r="I207" s="243"/>
      <c r="J207" s="243"/>
      <c r="K207" s="243"/>
      <c r="L207" s="243"/>
      <c r="M207" s="243"/>
      <c r="N207" s="243"/>
      <c r="O207" s="243"/>
      <c r="P207" s="243"/>
      <c r="Q207" s="243"/>
      <c r="R207" s="243"/>
      <c r="S207" s="243"/>
      <c r="T207" s="243"/>
      <c r="U207" s="244"/>
      <c r="V207" s="243"/>
      <c r="W207" s="218"/>
      <c r="X207" s="218"/>
      <c r="Y207" s="218"/>
      <c r="Z207" s="218"/>
      <c r="AA207" s="218"/>
      <c r="AB207" s="218"/>
      <c r="AC207" s="218"/>
      <c r="AD207" s="218"/>
      <c r="AE207" s="218"/>
      <c r="AF207" s="218"/>
      <c r="AG207" s="218" t="s">
        <v>115</v>
      </c>
      <c r="AH207" s="218">
        <v>0</v>
      </c>
      <c r="AI207" s="218"/>
      <c r="AJ207" s="218"/>
      <c r="AK207" s="218"/>
      <c r="AL207" s="218"/>
      <c r="AM207" s="218"/>
      <c r="AN207" s="218"/>
      <c r="AO207" s="218"/>
      <c r="AP207" s="218"/>
      <c r="AQ207" s="218"/>
      <c r="AR207" s="218"/>
      <c r="AS207" s="218"/>
      <c r="AT207" s="218"/>
      <c r="AU207" s="218"/>
      <c r="AV207" s="218"/>
      <c r="AW207" s="218"/>
      <c r="AX207" s="218"/>
      <c r="AY207" s="218"/>
      <c r="AZ207" s="218"/>
      <c r="BA207" s="218"/>
      <c r="BB207" s="218"/>
      <c r="BC207" s="218"/>
      <c r="BD207" s="218"/>
      <c r="BE207" s="218"/>
      <c r="BF207" s="218"/>
      <c r="BG207" s="218"/>
      <c r="BH207" s="218"/>
    </row>
    <row r="208" spans="1:60" outlineLevel="1" x14ac:dyDescent="0.2">
      <c r="A208" s="219"/>
      <c r="B208" s="229"/>
      <c r="C208" s="270" t="s">
        <v>363</v>
      </c>
      <c r="D208" s="232"/>
      <c r="E208" s="237">
        <v>4.4000000000000004</v>
      </c>
      <c r="F208" s="243"/>
      <c r="G208" s="243"/>
      <c r="H208" s="243"/>
      <c r="I208" s="243"/>
      <c r="J208" s="243"/>
      <c r="K208" s="243"/>
      <c r="L208" s="243"/>
      <c r="M208" s="243"/>
      <c r="N208" s="243"/>
      <c r="O208" s="243"/>
      <c r="P208" s="243"/>
      <c r="Q208" s="243"/>
      <c r="R208" s="243"/>
      <c r="S208" s="243"/>
      <c r="T208" s="243"/>
      <c r="U208" s="244"/>
      <c r="V208" s="243"/>
      <c r="W208" s="218"/>
      <c r="X208" s="218"/>
      <c r="Y208" s="218"/>
      <c r="Z208" s="218"/>
      <c r="AA208" s="218"/>
      <c r="AB208" s="218"/>
      <c r="AC208" s="218"/>
      <c r="AD208" s="218"/>
      <c r="AE208" s="218"/>
      <c r="AF208" s="218"/>
      <c r="AG208" s="218" t="s">
        <v>115</v>
      </c>
      <c r="AH208" s="218">
        <v>0</v>
      </c>
      <c r="AI208" s="218"/>
      <c r="AJ208" s="218"/>
      <c r="AK208" s="218"/>
      <c r="AL208" s="218"/>
      <c r="AM208" s="218"/>
      <c r="AN208" s="218"/>
      <c r="AO208" s="218"/>
      <c r="AP208" s="218"/>
      <c r="AQ208" s="218"/>
      <c r="AR208" s="218"/>
      <c r="AS208" s="218"/>
      <c r="AT208" s="218"/>
      <c r="AU208" s="218"/>
      <c r="AV208" s="218"/>
      <c r="AW208" s="218"/>
      <c r="AX208" s="218"/>
      <c r="AY208" s="218"/>
      <c r="AZ208" s="218"/>
      <c r="BA208" s="218"/>
      <c r="BB208" s="218"/>
      <c r="BC208" s="218"/>
      <c r="BD208" s="218"/>
      <c r="BE208" s="218"/>
      <c r="BF208" s="218"/>
      <c r="BG208" s="218"/>
      <c r="BH208" s="218"/>
    </row>
    <row r="209" spans="1:60" outlineLevel="1" x14ac:dyDescent="0.2">
      <c r="A209" s="219"/>
      <c r="B209" s="229"/>
      <c r="C209" s="272" t="s">
        <v>364</v>
      </c>
      <c r="D209" s="234"/>
      <c r="E209" s="239">
        <v>407.6</v>
      </c>
      <c r="F209" s="243"/>
      <c r="G209" s="243"/>
      <c r="H209" s="243"/>
      <c r="I209" s="243"/>
      <c r="J209" s="243"/>
      <c r="K209" s="243"/>
      <c r="L209" s="243"/>
      <c r="M209" s="243"/>
      <c r="N209" s="243"/>
      <c r="O209" s="243"/>
      <c r="P209" s="243"/>
      <c r="Q209" s="243"/>
      <c r="R209" s="243"/>
      <c r="S209" s="243"/>
      <c r="T209" s="243"/>
      <c r="U209" s="244"/>
      <c r="V209" s="243"/>
      <c r="W209" s="218"/>
      <c r="X209" s="218"/>
      <c r="Y209" s="218"/>
      <c r="Z209" s="218"/>
      <c r="AA209" s="218"/>
      <c r="AB209" s="218"/>
      <c r="AC209" s="218"/>
      <c r="AD209" s="218"/>
      <c r="AE209" s="218"/>
      <c r="AF209" s="218"/>
      <c r="AG209" s="218" t="s">
        <v>115</v>
      </c>
      <c r="AH209" s="218">
        <v>4</v>
      </c>
      <c r="AI209" s="218"/>
      <c r="AJ209" s="218"/>
      <c r="AK209" s="218"/>
      <c r="AL209" s="218"/>
      <c r="AM209" s="218"/>
      <c r="AN209" s="218"/>
      <c r="AO209" s="218"/>
      <c r="AP209" s="218"/>
      <c r="AQ209" s="218"/>
      <c r="AR209" s="218"/>
      <c r="AS209" s="218"/>
      <c r="AT209" s="218"/>
      <c r="AU209" s="218"/>
      <c r="AV209" s="218"/>
      <c r="AW209" s="218"/>
      <c r="AX209" s="218"/>
      <c r="AY209" s="218"/>
      <c r="AZ209" s="218"/>
      <c r="BA209" s="218"/>
      <c r="BB209" s="218"/>
      <c r="BC209" s="218"/>
      <c r="BD209" s="218"/>
      <c r="BE209" s="218"/>
      <c r="BF209" s="218"/>
      <c r="BG209" s="218"/>
      <c r="BH209" s="218"/>
    </row>
    <row r="210" spans="1:60" ht="33.75" outlineLevel="1" x14ac:dyDescent="0.2">
      <c r="A210" s="219">
        <v>68</v>
      </c>
      <c r="B210" s="229" t="s">
        <v>365</v>
      </c>
      <c r="C210" s="269" t="s">
        <v>366</v>
      </c>
      <c r="D210" s="231" t="s">
        <v>153</v>
      </c>
      <c r="E210" s="236">
        <v>1</v>
      </c>
      <c r="F210" s="242"/>
      <c r="G210" s="243">
        <f>ROUND(E210*F210,2)</f>
        <v>0</v>
      </c>
      <c r="H210" s="242"/>
      <c r="I210" s="243">
        <f>ROUND(E210*H210,2)</f>
        <v>0</v>
      </c>
      <c r="J210" s="242"/>
      <c r="K210" s="243">
        <f>ROUND(E210*J210,2)</f>
        <v>0</v>
      </c>
      <c r="L210" s="243">
        <v>21</v>
      </c>
      <c r="M210" s="243">
        <f>G210*(1+L210/100)</f>
        <v>0</v>
      </c>
      <c r="N210" s="243">
        <v>9.7930000000000003E-2</v>
      </c>
      <c r="O210" s="243">
        <f>ROUND(E210*N210,2)</f>
        <v>0.1</v>
      </c>
      <c r="P210" s="243">
        <v>0</v>
      </c>
      <c r="Q210" s="243">
        <f>ROUND(E210*P210,2)</f>
        <v>0</v>
      </c>
      <c r="R210" s="243"/>
      <c r="S210" s="243" t="s">
        <v>136</v>
      </c>
      <c r="T210" s="243">
        <v>1.5580000000000001</v>
      </c>
      <c r="U210" s="244">
        <f>ROUND(E210*T210,2)</f>
        <v>1.56</v>
      </c>
      <c r="V210" s="243"/>
      <c r="W210" s="218"/>
      <c r="X210" s="218"/>
      <c r="Y210" s="218"/>
      <c r="Z210" s="218"/>
      <c r="AA210" s="218"/>
      <c r="AB210" s="218"/>
      <c r="AC210" s="218"/>
      <c r="AD210" s="218"/>
      <c r="AE210" s="218"/>
      <c r="AF210" s="218"/>
      <c r="AG210" s="218" t="s">
        <v>113</v>
      </c>
      <c r="AH210" s="218"/>
      <c r="AI210" s="218"/>
      <c r="AJ210" s="218"/>
      <c r="AK210" s="218"/>
      <c r="AL210" s="218"/>
      <c r="AM210" s="218"/>
      <c r="AN210" s="218"/>
      <c r="AO210" s="218"/>
      <c r="AP210" s="218"/>
      <c r="AQ210" s="218"/>
      <c r="AR210" s="218"/>
      <c r="AS210" s="218"/>
      <c r="AT210" s="218"/>
      <c r="AU210" s="218"/>
      <c r="AV210" s="218"/>
      <c r="AW210" s="218"/>
      <c r="AX210" s="218"/>
      <c r="AY210" s="218"/>
      <c r="AZ210" s="218"/>
      <c r="BA210" s="218"/>
      <c r="BB210" s="218"/>
      <c r="BC210" s="218"/>
      <c r="BD210" s="218"/>
      <c r="BE210" s="218"/>
      <c r="BF210" s="218"/>
      <c r="BG210" s="218"/>
      <c r="BH210" s="218"/>
    </row>
    <row r="211" spans="1:60" outlineLevel="1" x14ac:dyDescent="0.2">
      <c r="A211" s="219"/>
      <c r="B211" s="229"/>
      <c r="C211" s="270" t="s">
        <v>367</v>
      </c>
      <c r="D211" s="232"/>
      <c r="E211" s="237">
        <v>1</v>
      </c>
      <c r="F211" s="243"/>
      <c r="G211" s="243"/>
      <c r="H211" s="243"/>
      <c r="I211" s="243"/>
      <c r="J211" s="243"/>
      <c r="K211" s="243"/>
      <c r="L211" s="243"/>
      <c r="M211" s="243"/>
      <c r="N211" s="243"/>
      <c r="O211" s="243"/>
      <c r="P211" s="243"/>
      <c r="Q211" s="243"/>
      <c r="R211" s="243"/>
      <c r="S211" s="243"/>
      <c r="T211" s="243"/>
      <c r="U211" s="244"/>
      <c r="V211" s="243"/>
      <c r="W211" s="218"/>
      <c r="X211" s="218"/>
      <c r="Y211" s="218"/>
      <c r="Z211" s="218"/>
      <c r="AA211" s="218"/>
      <c r="AB211" s="218"/>
      <c r="AC211" s="218"/>
      <c r="AD211" s="218"/>
      <c r="AE211" s="218"/>
      <c r="AF211" s="218"/>
      <c r="AG211" s="218" t="s">
        <v>115</v>
      </c>
      <c r="AH211" s="218">
        <v>0</v>
      </c>
      <c r="AI211" s="218"/>
      <c r="AJ211" s="218"/>
      <c r="AK211" s="218"/>
      <c r="AL211" s="218"/>
      <c r="AM211" s="218"/>
      <c r="AN211" s="218"/>
      <c r="AO211" s="218"/>
      <c r="AP211" s="218"/>
      <c r="AQ211" s="218"/>
      <c r="AR211" s="218"/>
      <c r="AS211" s="218"/>
      <c r="AT211" s="218"/>
      <c r="AU211" s="218"/>
      <c r="AV211" s="218"/>
      <c r="AW211" s="218"/>
      <c r="AX211" s="218"/>
      <c r="AY211" s="218"/>
      <c r="AZ211" s="218"/>
      <c r="BA211" s="218"/>
      <c r="BB211" s="218"/>
      <c r="BC211" s="218"/>
      <c r="BD211" s="218"/>
      <c r="BE211" s="218"/>
      <c r="BF211" s="218"/>
      <c r="BG211" s="218"/>
      <c r="BH211" s="218"/>
    </row>
    <row r="212" spans="1:60" ht="33.75" outlineLevel="1" x14ac:dyDescent="0.2">
      <c r="A212" s="219">
        <v>69</v>
      </c>
      <c r="B212" s="229" t="s">
        <v>368</v>
      </c>
      <c r="C212" s="269" t="s">
        <v>369</v>
      </c>
      <c r="D212" s="231" t="s">
        <v>153</v>
      </c>
      <c r="E212" s="236">
        <v>1</v>
      </c>
      <c r="F212" s="242"/>
      <c r="G212" s="243">
        <f>ROUND(E212*F212,2)</f>
        <v>0</v>
      </c>
      <c r="H212" s="242"/>
      <c r="I212" s="243">
        <f>ROUND(E212*H212,2)</f>
        <v>0</v>
      </c>
      <c r="J212" s="242"/>
      <c r="K212" s="243">
        <f>ROUND(E212*J212,2)</f>
        <v>0</v>
      </c>
      <c r="L212" s="243">
        <v>21</v>
      </c>
      <c r="M212" s="243">
        <f>G212*(1+L212/100)</f>
        <v>0</v>
      </c>
      <c r="N212" s="243">
        <v>9.7930000000000003E-2</v>
      </c>
      <c r="O212" s="243">
        <f>ROUND(E212*N212,2)</f>
        <v>0.1</v>
      </c>
      <c r="P212" s="243">
        <v>0</v>
      </c>
      <c r="Q212" s="243">
        <f>ROUND(E212*P212,2)</f>
        <v>0</v>
      </c>
      <c r="R212" s="243"/>
      <c r="S212" s="243" t="s">
        <v>136</v>
      </c>
      <c r="T212" s="243">
        <v>1.5580000000000001</v>
      </c>
      <c r="U212" s="244">
        <f>ROUND(E212*T212,2)</f>
        <v>1.56</v>
      </c>
      <c r="V212" s="243"/>
      <c r="W212" s="218"/>
      <c r="X212" s="218"/>
      <c r="Y212" s="218"/>
      <c r="Z212" s="218"/>
      <c r="AA212" s="218"/>
      <c r="AB212" s="218"/>
      <c r="AC212" s="218"/>
      <c r="AD212" s="218"/>
      <c r="AE212" s="218"/>
      <c r="AF212" s="218"/>
      <c r="AG212" s="218" t="s">
        <v>113</v>
      </c>
      <c r="AH212" s="218"/>
      <c r="AI212" s="218"/>
      <c r="AJ212" s="218"/>
      <c r="AK212" s="218"/>
      <c r="AL212" s="218"/>
      <c r="AM212" s="218"/>
      <c r="AN212" s="218"/>
      <c r="AO212" s="218"/>
      <c r="AP212" s="218"/>
      <c r="AQ212" s="218"/>
      <c r="AR212" s="218"/>
      <c r="AS212" s="218"/>
      <c r="AT212" s="218"/>
      <c r="AU212" s="218"/>
      <c r="AV212" s="218"/>
      <c r="AW212" s="218"/>
      <c r="AX212" s="218"/>
      <c r="AY212" s="218"/>
      <c r="AZ212" s="218"/>
      <c r="BA212" s="218"/>
      <c r="BB212" s="218"/>
      <c r="BC212" s="218"/>
      <c r="BD212" s="218"/>
      <c r="BE212" s="218"/>
      <c r="BF212" s="218"/>
      <c r="BG212" s="218"/>
      <c r="BH212" s="218"/>
    </row>
    <row r="213" spans="1:60" outlineLevel="1" x14ac:dyDescent="0.2">
      <c r="A213" s="219"/>
      <c r="B213" s="229"/>
      <c r="C213" s="270" t="s">
        <v>367</v>
      </c>
      <c r="D213" s="232"/>
      <c r="E213" s="237">
        <v>1</v>
      </c>
      <c r="F213" s="243"/>
      <c r="G213" s="243"/>
      <c r="H213" s="243"/>
      <c r="I213" s="243"/>
      <c r="J213" s="243"/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4"/>
      <c r="V213" s="243"/>
      <c r="W213" s="218"/>
      <c r="X213" s="218"/>
      <c r="Y213" s="218"/>
      <c r="Z213" s="218"/>
      <c r="AA213" s="218"/>
      <c r="AB213" s="218"/>
      <c r="AC213" s="218"/>
      <c r="AD213" s="218"/>
      <c r="AE213" s="218"/>
      <c r="AF213" s="218"/>
      <c r="AG213" s="218" t="s">
        <v>115</v>
      </c>
      <c r="AH213" s="218">
        <v>0</v>
      </c>
      <c r="AI213" s="218"/>
      <c r="AJ213" s="218"/>
      <c r="AK213" s="218"/>
      <c r="AL213" s="218"/>
      <c r="AM213" s="218"/>
      <c r="AN213" s="218"/>
      <c r="AO213" s="218"/>
      <c r="AP213" s="218"/>
      <c r="AQ213" s="218"/>
      <c r="AR213" s="218"/>
      <c r="AS213" s="218"/>
      <c r="AT213" s="218"/>
      <c r="AU213" s="218"/>
      <c r="AV213" s="218"/>
      <c r="AW213" s="218"/>
      <c r="AX213" s="218"/>
      <c r="AY213" s="218"/>
      <c r="AZ213" s="218"/>
      <c r="BA213" s="218"/>
      <c r="BB213" s="218"/>
      <c r="BC213" s="218"/>
      <c r="BD213" s="218"/>
      <c r="BE213" s="218"/>
      <c r="BF213" s="218"/>
      <c r="BG213" s="218"/>
      <c r="BH213" s="218"/>
    </row>
    <row r="214" spans="1:60" ht="22.5" outlineLevel="1" x14ac:dyDescent="0.2">
      <c r="A214" s="219">
        <v>70</v>
      </c>
      <c r="B214" s="229" t="s">
        <v>370</v>
      </c>
      <c r="C214" s="269" t="s">
        <v>371</v>
      </c>
      <c r="D214" s="231" t="s">
        <v>243</v>
      </c>
      <c r="E214" s="236">
        <v>458.55</v>
      </c>
      <c r="F214" s="242"/>
      <c r="G214" s="243">
        <f>ROUND(E214*F214,2)</f>
        <v>0</v>
      </c>
      <c r="H214" s="242"/>
      <c r="I214" s="243">
        <f>ROUND(E214*H214,2)</f>
        <v>0</v>
      </c>
      <c r="J214" s="242"/>
      <c r="K214" s="243">
        <f>ROUND(E214*J214,2)</f>
        <v>0</v>
      </c>
      <c r="L214" s="243">
        <v>21</v>
      </c>
      <c r="M214" s="243">
        <f>G214*(1+L214/100)</f>
        <v>0</v>
      </c>
      <c r="N214" s="243">
        <v>0</v>
      </c>
      <c r="O214" s="243">
        <f>ROUND(E214*N214,2)</f>
        <v>0</v>
      </c>
      <c r="P214" s="243">
        <v>0</v>
      </c>
      <c r="Q214" s="243">
        <f>ROUND(E214*P214,2)</f>
        <v>0</v>
      </c>
      <c r="R214" s="243"/>
      <c r="S214" s="243" t="s">
        <v>136</v>
      </c>
      <c r="T214" s="243">
        <v>0</v>
      </c>
      <c r="U214" s="244">
        <f>ROUND(E214*T214,2)</f>
        <v>0</v>
      </c>
      <c r="V214" s="243"/>
      <c r="W214" s="218"/>
      <c r="X214" s="218"/>
      <c r="Y214" s="218"/>
      <c r="Z214" s="218"/>
      <c r="AA214" s="218"/>
      <c r="AB214" s="218"/>
      <c r="AC214" s="218"/>
      <c r="AD214" s="218"/>
      <c r="AE214" s="218"/>
      <c r="AF214" s="218"/>
      <c r="AG214" s="218" t="s">
        <v>113</v>
      </c>
      <c r="AH214" s="218"/>
      <c r="AI214" s="218"/>
      <c r="AJ214" s="218"/>
      <c r="AK214" s="218"/>
      <c r="AL214" s="218"/>
      <c r="AM214" s="218"/>
      <c r="AN214" s="218"/>
      <c r="AO214" s="218"/>
      <c r="AP214" s="218"/>
      <c r="AQ214" s="218"/>
      <c r="AR214" s="218"/>
      <c r="AS214" s="218"/>
      <c r="AT214" s="218"/>
      <c r="AU214" s="218"/>
      <c r="AV214" s="218"/>
      <c r="AW214" s="218"/>
      <c r="AX214" s="218"/>
      <c r="AY214" s="218"/>
      <c r="AZ214" s="218"/>
      <c r="BA214" s="218"/>
      <c r="BB214" s="218"/>
      <c r="BC214" s="218"/>
      <c r="BD214" s="218"/>
      <c r="BE214" s="218"/>
      <c r="BF214" s="218"/>
      <c r="BG214" s="218"/>
      <c r="BH214" s="218"/>
    </row>
    <row r="215" spans="1:60" outlineLevel="1" x14ac:dyDescent="0.2">
      <c r="A215" s="219"/>
      <c r="B215" s="229"/>
      <c r="C215" s="270" t="s">
        <v>372</v>
      </c>
      <c r="D215" s="232"/>
      <c r="E215" s="237">
        <v>458.55</v>
      </c>
      <c r="F215" s="243"/>
      <c r="G215" s="243"/>
      <c r="H215" s="243"/>
      <c r="I215" s="243"/>
      <c r="J215" s="243"/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4"/>
      <c r="V215" s="243"/>
      <c r="W215" s="218"/>
      <c r="X215" s="218"/>
      <c r="Y215" s="218"/>
      <c r="Z215" s="218"/>
      <c r="AA215" s="218"/>
      <c r="AB215" s="218"/>
      <c r="AC215" s="218"/>
      <c r="AD215" s="218"/>
      <c r="AE215" s="218"/>
      <c r="AF215" s="218"/>
      <c r="AG215" s="218" t="s">
        <v>115</v>
      </c>
      <c r="AH215" s="218">
        <v>5</v>
      </c>
      <c r="AI215" s="218"/>
      <c r="AJ215" s="218"/>
      <c r="AK215" s="218"/>
      <c r="AL215" s="218"/>
      <c r="AM215" s="218"/>
      <c r="AN215" s="218"/>
      <c r="AO215" s="218"/>
      <c r="AP215" s="218"/>
      <c r="AQ215" s="218"/>
      <c r="AR215" s="218"/>
      <c r="AS215" s="218"/>
      <c r="AT215" s="218"/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218"/>
      <c r="BF215" s="218"/>
      <c r="BG215" s="218"/>
      <c r="BH215" s="218"/>
    </row>
    <row r="216" spans="1:60" outlineLevel="1" x14ac:dyDescent="0.2">
      <c r="A216" s="219">
        <v>71</v>
      </c>
      <c r="B216" s="229" t="s">
        <v>373</v>
      </c>
      <c r="C216" s="269" t="s">
        <v>374</v>
      </c>
      <c r="D216" s="231" t="s">
        <v>209</v>
      </c>
      <c r="E216" s="236">
        <v>0.65441000000000005</v>
      </c>
      <c r="F216" s="242"/>
      <c r="G216" s="243">
        <f>ROUND(E216*F216,2)</f>
        <v>0</v>
      </c>
      <c r="H216" s="242"/>
      <c r="I216" s="243">
        <f>ROUND(E216*H216,2)</f>
        <v>0</v>
      </c>
      <c r="J216" s="242"/>
      <c r="K216" s="243">
        <f>ROUND(E216*J216,2)</f>
        <v>0</v>
      </c>
      <c r="L216" s="243">
        <v>21</v>
      </c>
      <c r="M216" s="243">
        <f>G216*(1+L216/100)</f>
        <v>0</v>
      </c>
      <c r="N216" s="243">
        <v>0</v>
      </c>
      <c r="O216" s="243">
        <f>ROUND(E216*N216,2)</f>
        <v>0</v>
      </c>
      <c r="P216" s="243">
        <v>0</v>
      </c>
      <c r="Q216" s="243">
        <f>ROUND(E216*P216,2)</f>
        <v>0</v>
      </c>
      <c r="R216" s="243" t="s">
        <v>352</v>
      </c>
      <c r="S216" s="243" t="s">
        <v>112</v>
      </c>
      <c r="T216" s="243">
        <v>3.327</v>
      </c>
      <c r="U216" s="244">
        <f>ROUND(E216*T216,2)</f>
        <v>2.1800000000000002</v>
      </c>
      <c r="V216" s="243"/>
      <c r="W216" s="218"/>
      <c r="X216" s="218"/>
      <c r="Y216" s="218"/>
      <c r="Z216" s="218"/>
      <c r="AA216" s="218"/>
      <c r="AB216" s="218"/>
      <c r="AC216" s="218"/>
      <c r="AD216" s="218"/>
      <c r="AE216" s="218"/>
      <c r="AF216" s="218"/>
      <c r="AG216" s="218" t="s">
        <v>211</v>
      </c>
      <c r="AH216" s="218"/>
      <c r="AI216" s="218"/>
      <c r="AJ216" s="218"/>
      <c r="AK216" s="218"/>
      <c r="AL216" s="218"/>
      <c r="AM216" s="218"/>
      <c r="AN216" s="218"/>
      <c r="AO216" s="218"/>
      <c r="AP216" s="218"/>
      <c r="AQ216" s="218"/>
      <c r="AR216" s="218"/>
      <c r="AS216" s="218"/>
      <c r="AT216" s="218"/>
      <c r="AU216" s="218"/>
      <c r="AV216" s="218"/>
      <c r="AW216" s="218"/>
      <c r="AX216" s="218"/>
      <c r="AY216" s="218"/>
      <c r="AZ216" s="218"/>
      <c r="BA216" s="218"/>
      <c r="BB216" s="218"/>
      <c r="BC216" s="218"/>
      <c r="BD216" s="218"/>
      <c r="BE216" s="218"/>
      <c r="BF216" s="218"/>
      <c r="BG216" s="218"/>
      <c r="BH216" s="218"/>
    </row>
    <row r="217" spans="1:60" x14ac:dyDescent="0.2">
      <c r="A217" s="225" t="s">
        <v>106</v>
      </c>
      <c r="B217" s="230" t="s">
        <v>78</v>
      </c>
      <c r="C217" s="271" t="s">
        <v>79</v>
      </c>
      <c r="D217" s="233"/>
      <c r="E217" s="238"/>
      <c r="F217" s="245"/>
      <c r="G217" s="245">
        <f>SUMIF(AG218:AG224,"&lt;&gt;NOR",G218:G224)</f>
        <v>0</v>
      </c>
      <c r="H217" s="245"/>
      <c r="I217" s="245">
        <f>SUM(I218:I224)</f>
        <v>0</v>
      </c>
      <c r="J217" s="245"/>
      <c r="K217" s="245">
        <f>SUM(K218:K224)</f>
        <v>0</v>
      </c>
      <c r="L217" s="245"/>
      <c r="M217" s="245">
        <f>SUM(M218:M224)</f>
        <v>0</v>
      </c>
      <c r="N217" s="245"/>
      <c r="O217" s="245">
        <f>SUM(O218:O224)</f>
        <v>0</v>
      </c>
      <c r="P217" s="245"/>
      <c r="Q217" s="245">
        <f>SUM(Q218:Q224)</f>
        <v>0</v>
      </c>
      <c r="R217" s="245"/>
      <c r="S217" s="245"/>
      <c r="T217" s="245"/>
      <c r="U217" s="246">
        <f>SUM(U218:U224)</f>
        <v>199.65999999999997</v>
      </c>
      <c r="V217" s="245"/>
      <c r="AG217" t="s">
        <v>107</v>
      </c>
    </row>
    <row r="218" spans="1:60" outlineLevel="1" x14ac:dyDescent="0.2">
      <c r="A218" s="219">
        <v>72</v>
      </c>
      <c r="B218" s="229" t="s">
        <v>375</v>
      </c>
      <c r="C218" s="269" t="s">
        <v>376</v>
      </c>
      <c r="D218" s="231" t="s">
        <v>209</v>
      </c>
      <c r="E218" s="236">
        <v>38.935049999999997</v>
      </c>
      <c r="F218" s="242"/>
      <c r="G218" s="243">
        <f>ROUND(E218*F218,2)</f>
        <v>0</v>
      </c>
      <c r="H218" s="242"/>
      <c r="I218" s="243">
        <f>ROUND(E218*H218,2)</f>
        <v>0</v>
      </c>
      <c r="J218" s="242"/>
      <c r="K218" s="243">
        <f>ROUND(E218*J218,2)</f>
        <v>0</v>
      </c>
      <c r="L218" s="243">
        <v>21</v>
      </c>
      <c r="M218" s="243">
        <f>G218*(1+L218/100)</f>
        <v>0</v>
      </c>
      <c r="N218" s="243">
        <v>0</v>
      </c>
      <c r="O218" s="243">
        <f>ROUND(E218*N218,2)</f>
        <v>0</v>
      </c>
      <c r="P218" s="243">
        <v>0</v>
      </c>
      <c r="Q218" s="243">
        <f>ROUND(E218*P218,2)</f>
        <v>0</v>
      </c>
      <c r="R218" s="243" t="s">
        <v>377</v>
      </c>
      <c r="S218" s="243" t="s">
        <v>112</v>
      </c>
      <c r="T218" s="243">
        <v>0.16400000000000001</v>
      </c>
      <c r="U218" s="244">
        <f>ROUND(E218*T218,2)</f>
        <v>6.39</v>
      </c>
      <c r="V218" s="243"/>
      <c r="W218" s="218"/>
      <c r="X218" s="218"/>
      <c r="Y218" s="218"/>
      <c r="Z218" s="218"/>
      <c r="AA218" s="218"/>
      <c r="AB218" s="218"/>
      <c r="AC218" s="218"/>
      <c r="AD218" s="218"/>
      <c r="AE218" s="218"/>
      <c r="AF218" s="218"/>
      <c r="AG218" s="218" t="s">
        <v>378</v>
      </c>
      <c r="AH218" s="218"/>
      <c r="AI218" s="218"/>
      <c r="AJ218" s="218"/>
      <c r="AK218" s="218"/>
      <c r="AL218" s="218"/>
      <c r="AM218" s="218"/>
      <c r="AN218" s="218"/>
      <c r="AO218" s="218"/>
      <c r="AP218" s="218"/>
      <c r="AQ218" s="218"/>
      <c r="AR218" s="218"/>
      <c r="AS218" s="218"/>
      <c r="AT218" s="218"/>
      <c r="AU218" s="218"/>
      <c r="AV218" s="218"/>
      <c r="AW218" s="218"/>
      <c r="AX218" s="218"/>
      <c r="AY218" s="218"/>
      <c r="AZ218" s="218"/>
      <c r="BA218" s="218"/>
      <c r="BB218" s="218"/>
      <c r="BC218" s="218"/>
      <c r="BD218" s="218"/>
      <c r="BE218" s="218"/>
      <c r="BF218" s="218"/>
      <c r="BG218" s="218"/>
      <c r="BH218" s="218"/>
    </row>
    <row r="219" spans="1:60" outlineLevel="1" x14ac:dyDescent="0.2">
      <c r="A219" s="219">
        <v>73</v>
      </c>
      <c r="B219" s="229" t="s">
        <v>379</v>
      </c>
      <c r="C219" s="269" t="s">
        <v>380</v>
      </c>
      <c r="D219" s="231" t="s">
        <v>209</v>
      </c>
      <c r="E219" s="236">
        <v>38.935049999999997</v>
      </c>
      <c r="F219" s="242"/>
      <c r="G219" s="243">
        <f>ROUND(E219*F219,2)</f>
        <v>0</v>
      </c>
      <c r="H219" s="242"/>
      <c r="I219" s="243">
        <f>ROUND(E219*H219,2)</f>
        <v>0</v>
      </c>
      <c r="J219" s="242"/>
      <c r="K219" s="243">
        <f>ROUND(E219*J219,2)</f>
        <v>0</v>
      </c>
      <c r="L219" s="243">
        <v>21</v>
      </c>
      <c r="M219" s="243">
        <f>G219*(1+L219/100)</f>
        <v>0</v>
      </c>
      <c r="N219" s="243">
        <v>0</v>
      </c>
      <c r="O219" s="243">
        <f>ROUND(E219*N219,2)</f>
        <v>0</v>
      </c>
      <c r="P219" s="243">
        <v>0</v>
      </c>
      <c r="Q219" s="243">
        <f>ROUND(E219*P219,2)</f>
        <v>0</v>
      </c>
      <c r="R219" s="243" t="s">
        <v>119</v>
      </c>
      <c r="S219" s="243" t="s">
        <v>112</v>
      </c>
      <c r="T219" s="243">
        <v>2.0089999999999999</v>
      </c>
      <c r="U219" s="244">
        <f>ROUND(E219*T219,2)</f>
        <v>78.22</v>
      </c>
      <c r="V219" s="243"/>
      <c r="W219" s="218"/>
      <c r="X219" s="218"/>
      <c r="Y219" s="218"/>
      <c r="Z219" s="218"/>
      <c r="AA219" s="218"/>
      <c r="AB219" s="218"/>
      <c r="AC219" s="218"/>
      <c r="AD219" s="218"/>
      <c r="AE219" s="218"/>
      <c r="AF219" s="218"/>
      <c r="AG219" s="218" t="s">
        <v>381</v>
      </c>
      <c r="AH219" s="218"/>
      <c r="AI219" s="218"/>
      <c r="AJ219" s="218"/>
      <c r="AK219" s="218"/>
      <c r="AL219" s="218"/>
      <c r="AM219" s="218"/>
      <c r="AN219" s="218"/>
      <c r="AO219" s="218"/>
      <c r="AP219" s="218"/>
      <c r="AQ219" s="218"/>
      <c r="AR219" s="218"/>
      <c r="AS219" s="218"/>
      <c r="AT219" s="218"/>
      <c r="AU219" s="218"/>
      <c r="AV219" s="218"/>
      <c r="AW219" s="218"/>
      <c r="AX219" s="218"/>
      <c r="AY219" s="218"/>
      <c r="AZ219" s="218"/>
      <c r="BA219" s="218"/>
      <c r="BB219" s="218"/>
      <c r="BC219" s="218"/>
      <c r="BD219" s="218"/>
      <c r="BE219" s="218"/>
      <c r="BF219" s="218"/>
      <c r="BG219" s="218"/>
      <c r="BH219" s="218"/>
    </row>
    <row r="220" spans="1:60" outlineLevel="1" x14ac:dyDescent="0.2">
      <c r="A220" s="219">
        <v>74</v>
      </c>
      <c r="B220" s="229" t="s">
        <v>382</v>
      </c>
      <c r="C220" s="269" t="s">
        <v>383</v>
      </c>
      <c r="D220" s="231" t="s">
        <v>209</v>
      </c>
      <c r="E220" s="236">
        <v>38.935049999999997</v>
      </c>
      <c r="F220" s="242"/>
      <c r="G220" s="243">
        <f>ROUND(E220*F220,2)</f>
        <v>0</v>
      </c>
      <c r="H220" s="242"/>
      <c r="I220" s="243">
        <f>ROUND(E220*H220,2)</f>
        <v>0</v>
      </c>
      <c r="J220" s="242"/>
      <c r="K220" s="243">
        <f>ROUND(E220*J220,2)</f>
        <v>0</v>
      </c>
      <c r="L220" s="243">
        <v>21</v>
      </c>
      <c r="M220" s="243">
        <f>G220*(1+L220/100)</f>
        <v>0</v>
      </c>
      <c r="N220" s="243">
        <v>0</v>
      </c>
      <c r="O220" s="243">
        <f>ROUND(E220*N220,2)</f>
        <v>0</v>
      </c>
      <c r="P220" s="243">
        <v>0</v>
      </c>
      <c r="Q220" s="243">
        <f>ROUND(E220*P220,2)</f>
        <v>0</v>
      </c>
      <c r="R220" s="243" t="s">
        <v>119</v>
      </c>
      <c r="S220" s="243" t="s">
        <v>112</v>
      </c>
      <c r="T220" s="243">
        <v>1.8839999999999999</v>
      </c>
      <c r="U220" s="244">
        <f>ROUND(E220*T220,2)</f>
        <v>73.349999999999994</v>
      </c>
      <c r="V220" s="243"/>
      <c r="W220" s="218"/>
      <c r="X220" s="218"/>
      <c r="Y220" s="218"/>
      <c r="Z220" s="218"/>
      <c r="AA220" s="218"/>
      <c r="AB220" s="218"/>
      <c r="AC220" s="218"/>
      <c r="AD220" s="218"/>
      <c r="AE220" s="218"/>
      <c r="AF220" s="218"/>
      <c r="AG220" s="218" t="s">
        <v>378</v>
      </c>
      <c r="AH220" s="218"/>
      <c r="AI220" s="218"/>
      <c r="AJ220" s="218"/>
      <c r="AK220" s="218"/>
      <c r="AL220" s="218"/>
      <c r="AM220" s="218"/>
      <c r="AN220" s="218"/>
      <c r="AO220" s="218"/>
      <c r="AP220" s="218"/>
      <c r="AQ220" s="218"/>
      <c r="AR220" s="218"/>
      <c r="AS220" s="218"/>
      <c r="AT220" s="218"/>
      <c r="AU220" s="218"/>
      <c r="AV220" s="218"/>
      <c r="AW220" s="218"/>
      <c r="AX220" s="218"/>
      <c r="AY220" s="218"/>
      <c r="AZ220" s="218"/>
      <c r="BA220" s="218"/>
      <c r="BB220" s="218"/>
      <c r="BC220" s="218"/>
      <c r="BD220" s="218"/>
      <c r="BE220" s="218"/>
      <c r="BF220" s="218"/>
      <c r="BG220" s="218"/>
      <c r="BH220" s="218"/>
    </row>
    <row r="221" spans="1:60" outlineLevel="1" x14ac:dyDescent="0.2">
      <c r="A221" s="219">
        <v>75</v>
      </c>
      <c r="B221" s="229" t="s">
        <v>384</v>
      </c>
      <c r="C221" s="269" t="s">
        <v>385</v>
      </c>
      <c r="D221" s="231" t="s">
        <v>209</v>
      </c>
      <c r="E221" s="236">
        <v>194.67525000000001</v>
      </c>
      <c r="F221" s="242"/>
      <c r="G221" s="243">
        <f>ROUND(E221*F221,2)</f>
        <v>0</v>
      </c>
      <c r="H221" s="242"/>
      <c r="I221" s="243">
        <f>ROUND(E221*H221,2)</f>
        <v>0</v>
      </c>
      <c r="J221" s="242"/>
      <c r="K221" s="243">
        <f>ROUND(E221*J221,2)</f>
        <v>0</v>
      </c>
      <c r="L221" s="243">
        <v>21</v>
      </c>
      <c r="M221" s="243">
        <f>G221*(1+L221/100)</f>
        <v>0</v>
      </c>
      <c r="N221" s="243">
        <v>0</v>
      </c>
      <c r="O221" s="243">
        <f>ROUND(E221*N221,2)</f>
        <v>0</v>
      </c>
      <c r="P221" s="243">
        <v>0</v>
      </c>
      <c r="Q221" s="243">
        <f>ROUND(E221*P221,2)</f>
        <v>0</v>
      </c>
      <c r="R221" s="243" t="s">
        <v>119</v>
      </c>
      <c r="S221" s="243" t="s">
        <v>112</v>
      </c>
      <c r="T221" s="243">
        <v>0.21</v>
      </c>
      <c r="U221" s="244">
        <f>ROUND(E221*T221,2)</f>
        <v>40.880000000000003</v>
      </c>
      <c r="V221" s="243"/>
      <c r="W221" s="218"/>
      <c r="X221" s="218"/>
      <c r="Y221" s="218"/>
      <c r="Z221" s="218"/>
      <c r="AA221" s="218"/>
      <c r="AB221" s="218"/>
      <c r="AC221" s="218"/>
      <c r="AD221" s="218"/>
      <c r="AE221" s="218"/>
      <c r="AF221" s="218"/>
      <c r="AG221" s="218" t="s">
        <v>378</v>
      </c>
      <c r="AH221" s="218"/>
      <c r="AI221" s="218"/>
      <c r="AJ221" s="218"/>
      <c r="AK221" s="218"/>
      <c r="AL221" s="218"/>
      <c r="AM221" s="218"/>
      <c r="AN221" s="218"/>
      <c r="AO221" s="218"/>
      <c r="AP221" s="218"/>
      <c r="AQ221" s="218"/>
      <c r="AR221" s="218"/>
      <c r="AS221" s="218"/>
      <c r="AT221" s="218"/>
      <c r="AU221" s="218"/>
      <c r="AV221" s="218"/>
      <c r="AW221" s="218"/>
      <c r="AX221" s="218"/>
      <c r="AY221" s="218"/>
      <c r="AZ221" s="218"/>
      <c r="BA221" s="218"/>
      <c r="BB221" s="218"/>
      <c r="BC221" s="218"/>
      <c r="BD221" s="218"/>
      <c r="BE221" s="218"/>
      <c r="BF221" s="218"/>
      <c r="BG221" s="218"/>
      <c r="BH221" s="218"/>
    </row>
    <row r="222" spans="1:60" outlineLevel="1" x14ac:dyDescent="0.2">
      <c r="A222" s="219">
        <v>76</v>
      </c>
      <c r="B222" s="229" t="s">
        <v>386</v>
      </c>
      <c r="C222" s="269" t="s">
        <v>387</v>
      </c>
      <c r="D222" s="231" t="s">
        <v>209</v>
      </c>
      <c r="E222" s="236">
        <v>19.46753</v>
      </c>
      <c r="F222" s="242"/>
      <c r="G222" s="243">
        <f>ROUND(E222*F222,2)</f>
        <v>0</v>
      </c>
      <c r="H222" s="242"/>
      <c r="I222" s="243">
        <f>ROUND(E222*H222,2)</f>
        <v>0</v>
      </c>
      <c r="J222" s="242"/>
      <c r="K222" s="243">
        <f>ROUND(E222*J222,2)</f>
        <v>0</v>
      </c>
      <c r="L222" s="243">
        <v>21</v>
      </c>
      <c r="M222" s="243">
        <f>G222*(1+L222/100)</f>
        <v>0</v>
      </c>
      <c r="N222" s="243">
        <v>0</v>
      </c>
      <c r="O222" s="243">
        <f>ROUND(E222*N222,2)</f>
        <v>0</v>
      </c>
      <c r="P222" s="243">
        <v>0</v>
      </c>
      <c r="Q222" s="243">
        <f>ROUND(E222*P222,2)</f>
        <v>0</v>
      </c>
      <c r="R222" s="243" t="s">
        <v>388</v>
      </c>
      <c r="S222" s="243" t="s">
        <v>112</v>
      </c>
      <c r="T222" s="243">
        <v>4.2000000000000003E-2</v>
      </c>
      <c r="U222" s="244">
        <f>ROUND(E222*T222,2)</f>
        <v>0.82</v>
      </c>
      <c r="V222" s="243"/>
      <c r="W222" s="218"/>
      <c r="X222" s="218"/>
      <c r="Y222" s="218"/>
      <c r="Z222" s="218"/>
      <c r="AA222" s="218"/>
      <c r="AB222" s="218"/>
      <c r="AC222" s="218"/>
      <c r="AD222" s="218"/>
      <c r="AE222" s="218"/>
      <c r="AF222" s="218"/>
      <c r="AG222" s="218" t="s">
        <v>378</v>
      </c>
      <c r="AH222" s="218"/>
      <c r="AI222" s="218"/>
      <c r="AJ222" s="218"/>
      <c r="AK222" s="218"/>
      <c r="AL222" s="218"/>
      <c r="AM222" s="218"/>
      <c r="AN222" s="218"/>
      <c r="AO222" s="218"/>
      <c r="AP222" s="218"/>
      <c r="AQ222" s="218"/>
      <c r="AR222" s="218"/>
      <c r="AS222" s="218"/>
      <c r="AT222" s="218"/>
      <c r="AU222" s="218"/>
      <c r="AV222" s="218"/>
      <c r="AW222" s="218"/>
      <c r="AX222" s="218"/>
      <c r="AY222" s="218"/>
      <c r="AZ222" s="218"/>
      <c r="BA222" s="218"/>
      <c r="BB222" s="218"/>
      <c r="BC222" s="218"/>
      <c r="BD222" s="218"/>
      <c r="BE222" s="218"/>
      <c r="BF222" s="218"/>
      <c r="BG222" s="218"/>
      <c r="BH222" s="218"/>
    </row>
    <row r="223" spans="1:60" outlineLevel="1" x14ac:dyDescent="0.2">
      <c r="A223" s="219">
        <v>77</v>
      </c>
      <c r="B223" s="229" t="s">
        <v>389</v>
      </c>
      <c r="C223" s="269" t="s">
        <v>390</v>
      </c>
      <c r="D223" s="231" t="s">
        <v>209</v>
      </c>
      <c r="E223" s="236">
        <v>545.09069999999997</v>
      </c>
      <c r="F223" s="242"/>
      <c r="G223" s="243">
        <f>ROUND(E223*F223,2)</f>
        <v>0</v>
      </c>
      <c r="H223" s="242"/>
      <c r="I223" s="243">
        <f>ROUND(E223*H223,2)</f>
        <v>0</v>
      </c>
      <c r="J223" s="242"/>
      <c r="K223" s="243">
        <f>ROUND(E223*J223,2)</f>
        <v>0</v>
      </c>
      <c r="L223" s="243">
        <v>21</v>
      </c>
      <c r="M223" s="243">
        <f>G223*(1+L223/100)</f>
        <v>0</v>
      </c>
      <c r="N223" s="243">
        <v>0</v>
      </c>
      <c r="O223" s="243">
        <f>ROUND(E223*N223,2)</f>
        <v>0</v>
      </c>
      <c r="P223" s="243">
        <v>0</v>
      </c>
      <c r="Q223" s="243">
        <f>ROUND(E223*P223,2)</f>
        <v>0</v>
      </c>
      <c r="R223" s="243" t="s">
        <v>388</v>
      </c>
      <c r="S223" s="243" t="s">
        <v>112</v>
      </c>
      <c r="T223" s="243">
        <v>0</v>
      </c>
      <c r="U223" s="244">
        <f>ROUND(E223*T223,2)</f>
        <v>0</v>
      </c>
      <c r="V223" s="243"/>
      <c r="W223" s="218"/>
      <c r="X223" s="218"/>
      <c r="Y223" s="218"/>
      <c r="Z223" s="218"/>
      <c r="AA223" s="218"/>
      <c r="AB223" s="218"/>
      <c r="AC223" s="218"/>
      <c r="AD223" s="218"/>
      <c r="AE223" s="218"/>
      <c r="AF223" s="218"/>
      <c r="AG223" s="218" t="s">
        <v>378</v>
      </c>
      <c r="AH223" s="218"/>
      <c r="AI223" s="218"/>
      <c r="AJ223" s="218"/>
      <c r="AK223" s="218"/>
      <c r="AL223" s="218"/>
      <c r="AM223" s="218"/>
      <c r="AN223" s="218"/>
      <c r="AO223" s="218"/>
      <c r="AP223" s="218"/>
      <c r="AQ223" s="218"/>
      <c r="AR223" s="218"/>
      <c r="AS223" s="218"/>
      <c r="AT223" s="218"/>
      <c r="AU223" s="218"/>
      <c r="AV223" s="218"/>
      <c r="AW223" s="218"/>
      <c r="AX223" s="218"/>
      <c r="AY223" s="218"/>
      <c r="AZ223" s="218"/>
      <c r="BA223" s="218"/>
      <c r="BB223" s="218"/>
      <c r="BC223" s="218"/>
      <c r="BD223" s="218"/>
      <c r="BE223" s="218"/>
      <c r="BF223" s="218"/>
      <c r="BG223" s="218"/>
      <c r="BH223" s="218"/>
    </row>
    <row r="224" spans="1:60" outlineLevel="1" x14ac:dyDescent="0.2">
      <c r="A224" s="219">
        <v>78</v>
      </c>
      <c r="B224" s="229" t="s">
        <v>391</v>
      </c>
      <c r="C224" s="269" t="s">
        <v>392</v>
      </c>
      <c r="D224" s="231" t="s">
        <v>209</v>
      </c>
      <c r="E224" s="236">
        <v>38.935049999999997</v>
      </c>
      <c r="F224" s="242"/>
      <c r="G224" s="243">
        <f>ROUND(E224*F224,2)</f>
        <v>0</v>
      </c>
      <c r="H224" s="242"/>
      <c r="I224" s="243">
        <f>ROUND(E224*H224,2)</f>
        <v>0</v>
      </c>
      <c r="J224" s="242"/>
      <c r="K224" s="243">
        <f>ROUND(E224*J224,2)</f>
        <v>0</v>
      </c>
      <c r="L224" s="243">
        <v>21</v>
      </c>
      <c r="M224" s="243">
        <f>G224*(1+L224/100)</f>
        <v>0</v>
      </c>
      <c r="N224" s="243">
        <v>0</v>
      </c>
      <c r="O224" s="243">
        <f>ROUND(E224*N224,2)</f>
        <v>0</v>
      </c>
      <c r="P224" s="243">
        <v>0</v>
      </c>
      <c r="Q224" s="243">
        <f>ROUND(E224*P224,2)</f>
        <v>0</v>
      </c>
      <c r="R224" s="243" t="s">
        <v>119</v>
      </c>
      <c r="S224" s="243" t="s">
        <v>112</v>
      </c>
      <c r="T224" s="243">
        <v>0</v>
      </c>
      <c r="U224" s="244">
        <f>ROUND(E224*T224,2)</f>
        <v>0</v>
      </c>
      <c r="V224" s="243"/>
      <c r="W224" s="218"/>
      <c r="X224" s="218"/>
      <c r="Y224" s="218"/>
      <c r="Z224" s="218"/>
      <c r="AA224" s="218"/>
      <c r="AB224" s="218"/>
      <c r="AC224" s="218"/>
      <c r="AD224" s="218"/>
      <c r="AE224" s="218"/>
      <c r="AF224" s="218"/>
      <c r="AG224" s="218" t="s">
        <v>378</v>
      </c>
      <c r="AH224" s="218"/>
      <c r="AI224" s="218"/>
      <c r="AJ224" s="218"/>
      <c r="AK224" s="218"/>
      <c r="AL224" s="218"/>
      <c r="AM224" s="218"/>
      <c r="AN224" s="218"/>
      <c r="AO224" s="218"/>
      <c r="AP224" s="218"/>
      <c r="AQ224" s="218"/>
      <c r="AR224" s="218"/>
      <c r="AS224" s="218"/>
      <c r="AT224" s="218"/>
      <c r="AU224" s="218"/>
      <c r="AV224" s="218"/>
      <c r="AW224" s="218"/>
      <c r="AX224" s="218"/>
      <c r="AY224" s="218"/>
      <c r="AZ224" s="218"/>
      <c r="BA224" s="218"/>
      <c r="BB224" s="218"/>
      <c r="BC224" s="218"/>
      <c r="BD224" s="218"/>
      <c r="BE224" s="218"/>
      <c r="BF224" s="218"/>
      <c r="BG224" s="218"/>
      <c r="BH224" s="218"/>
    </row>
    <row r="225" spans="1:60" x14ac:dyDescent="0.2">
      <c r="A225" s="225" t="s">
        <v>106</v>
      </c>
      <c r="B225" s="230" t="s">
        <v>81</v>
      </c>
      <c r="C225" s="271" t="s">
        <v>29</v>
      </c>
      <c r="D225" s="233"/>
      <c r="E225" s="238"/>
      <c r="F225" s="245"/>
      <c r="G225" s="245">
        <f>SUMIF(AG226:AG226,"&lt;&gt;NOR",G226:G226)</f>
        <v>0</v>
      </c>
      <c r="H225" s="245"/>
      <c r="I225" s="245">
        <f>SUM(I226:I226)</f>
        <v>0</v>
      </c>
      <c r="J225" s="245"/>
      <c r="K225" s="245">
        <f>SUM(K226:K226)</f>
        <v>0</v>
      </c>
      <c r="L225" s="245"/>
      <c r="M225" s="245">
        <f>SUM(M226:M226)</f>
        <v>0</v>
      </c>
      <c r="N225" s="245"/>
      <c r="O225" s="245">
        <f>SUM(O226:O226)</f>
        <v>0</v>
      </c>
      <c r="P225" s="245"/>
      <c r="Q225" s="245">
        <f>SUM(Q226:Q226)</f>
        <v>0</v>
      </c>
      <c r="R225" s="245"/>
      <c r="S225" s="245"/>
      <c r="T225" s="245"/>
      <c r="U225" s="246">
        <f>SUM(U226:U226)</f>
        <v>0</v>
      </c>
      <c r="V225" s="245"/>
      <c r="AG225" t="s">
        <v>107</v>
      </c>
    </row>
    <row r="226" spans="1:60" outlineLevel="1" x14ac:dyDescent="0.2">
      <c r="A226" s="247">
        <v>79</v>
      </c>
      <c r="B226" s="248" t="s">
        <v>393</v>
      </c>
      <c r="C226" s="273" t="s">
        <v>394</v>
      </c>
      <c r="D226" s="249" t="s">
        <v>395</v>
      </c>
      <c r="E226" s="250">
        <v>1</v>
      </c>
      <c r="F226" s="251"/>
      <c r="G226" s="252">
        <f>ROUND(E226*F226,2)</f>
        <v>0</v>
      </c>
      <c r="H226" s="251"/>
      <c r="I226" s="252">
        <f>ROUND(E226*H226,2)</f>
        <v>0</v>
      </c>
      <c r="J226" s="251"/>
      <c r="K226" s="252">
        <f>ROUND(E226*J226,2)</f>
        <v>0</v>
      </c>
      <c r="L226" s="252">
        <v>21</v>
      </c>
      <c r="M226" s="252">
        <f>G226*(1+L226/100)</f>
        <v>0</v>
      </c>
      <c r="N226" s="252">
        <v>0</v>
      </c>
      <c r="O226" s="252">
        <f>ROUND(E226*N226,2)</f>
        <v>0</v>
      </c>
      <c r="P226" s="252">
        <v>0</v>
      </c>
      <c r="Q226" s="252">
        <f>ROUND(E226*P226,2)</f>
        <v>0</v>
      </c>
      <c r="R226" s="252" t="s">
        <v>396</v>
      </c>
      <c r="S226" s="252" t="s">
        <v>112</v>
      </c>
      <c r="T226" s="252">
        <v>0</v>
      </c>
      <c r="U226" s="253">
        <f>ROUND(E226*T226,2)</f>
        <v>0</v>
      </c>
      <c r="V226" s="252"/>
      <c r="W226" s="218"/>
      <c r="X226" s="218"/>
      <c r="Y226" s="218"/>
      <c r="Z226" s="218"/>
      <c r="AA226" s="218"/>
      <c r="AB226" s="218"/>
      <c r="AC226" s="218"/>
      <c r="AD226" s="218"/>
      <c r="AE226" s="218"/>
      <c r="AF226" s="218"/>
      <c r="AG226" s="218" t="s">
        <v>397</v>
      </c>
      <c r="AH226" s="218"/>
      <c r="AI226" s="218"/>
      <c r="AJ226" s="218"/>
      <c r="AK226" s="218"/>
      <c r="AL226" s="218"/>
      <c r="AM226" s="218"/>
      <c r="AN226" s="218"/>
      <c r="AO226" s="218"/>
      <c r="AP226" s="218"/>
      <c r="AQ226" s="218"/>
      <c r="AR226" s="218"/>
      <c r="AS226" s="218"/>
      <c r="AT226" s="218"/>
      <c r="AU226" s="218"/>
      <c r="AV226" s="218"/>
      <c r="AW226" s="218"/>
      <c r="AX226" s="218"/>
      <c r="AY226" s="218"/>
      <c r="AZ226" s="218"/>
      <c r="BA226" s="218"/>
      <c r="BB226" s="218"/>
      <c r="BC226" s="218"/>
      <c r="BD226" s="218"/>
      <c r="BE226" s="218"/>
      <c r="BF226" s="218"/>
      <c r="BG226" s="218"/>
      <c r="BH226" s="218"/>
    </row>
    <row r="227" spans="1:60" x14ac:dyDescent="0.2">
      <c r="A227" s="6"/>
      <c r="B227" s="7" t="s">
        <v>398</v>
      </c>
      <c r="C227" s="274" t="s">
        <v>398</v>
      </c>
      <c r="D227" s="9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AE227">
        <v>15</v>
      </c>
      <c r="AF227">
        <v>21</v>
      </c>
    </row>
    <row r="228" spans="1:60" x14ac:dyDescent="0.2">
      <c r="A228" s="254"/>
      <c r="B228" s="255" t="s">
        <v>31</v>
      </c>
      <c r="C228" s="275" t="s">
        <v>398</v>
      </c>
      <c r="D228" s="256"/>
      <c r="E228" s="257"/>
      <c r="F228" s="257"/>
      <c r="G228" s="268">
        <f>G7+G24+G33+G36+G38+G81+G83+G121+G132+G190+G196+G217+G225</f>
        <v>0</v>
      </c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AE228">
        <f>SUMIF(L7:L226,AE227,G7:G226)</f>
        <v>0</v>
      </c>
      <c r="AF228">
        <f>SUMIF(L7:L226,AF227,G7:G226)</f>
        <v>0</v>
      </c>
      <c r="AG228" t="s">
        <v>399</v>
      </c>
    </row>
    <row r="229" spans="1:60" x14ac:dyDescent="0.2">
      <c r="A229" s="6"/>
      <c r="B229" s="7" t="s">
        <v>398</v>
      </c>
      <c r="C229" s="274" t="s">
        <v>398</v>
      </c>
      <c r="D229" s="9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</row>
    <row r="230" spans="1:60" x14ac:dyDescent="0.2">
      <c r="A230" s="6"/>
      <c r="B230" s="7" t="s">
        <v>398</v>
      </c>
      <c r="C230" s="274" t="s">
        <v>398</v>
      </c>
      <c r="D230" s="9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</row>
    <row r="231" spans="1:60" x14ac:dyDescent="0.2">
      <c r="A231" s="258" t="s">
        <v>400</v>
      </c>
      <c r="B231" s="258"/>
      <c r="C231" s="276"/>
      <c r="D231" s="9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</row>
    <row r="232" spans="1:60" x14ac:dyDescent="0.2">
      <c r="A232" s="259"/>
      <c r="B232" s="260"/>
      <c r="C232" s="277"/>
      <c r="D232" s="260"/>
      <c r="E232" s="260"/>
      <c r="F232" s="260"/>
      <c r="G232" s="261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AG232" t="s">
        <v>401</v>
      </c>
    </row>
    <row r="233" spans="1:60" x14ac:dyDescent="0.2">
      <c r="A233" s="262"/>
      <c r="B233" s="263"/>
      <c r="C233" s="278"/>
      <c r="D233" s="263"/>
      <c r="E233" s="263"/>
      <c r="F233" s="263"/>
      <c r="G233" s="264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</row>
    <row r="234" spans="1:60" x14ac:dyDescent="0.2">
      <c r="A234" s="262"/>
      <c r="B234" s="263"/>
      <c r="C234" s="278"/>
      <c r="D234" s="263"/>
      <c r="E234" s="263"/>
      <c r="F234" s="263"/>
      <c r="G234" s="264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</row>
    <row r="235" spans="1:60" x14ac:dyDescent="0.2">
      <c r="A235" s="262"/>
      <c r="B235" s="263"/>
      <c r="C235" s="278"/>
      <c r="D235" s="263"/>
      <c r="E235" s="263"/>
      <c r="F235" s="263"/>
      <c r="G235" s="264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</row>
    <row r="236" spans="1:60" x14ac:dyDescent="0.2">
      <c r="A236" s="265"/>
      <c r="B236" s="266"/>
      <c r="C236" s="279"/>
      <c r="D236" s="266"/>
      <c r="E236" s="266"/>
      <c r="F236" s="266"/>
      <c r="G236" s="267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</row>
    <row r="237" spans="1:60" x14ac:dyDescent="0.2">
      <c r="A237" s="6"/>
      <c r="B237" s="7" t="s">
        <v>398</v>
      </c>
      <c r="C237" s="274" t="s">
        <v>398</v>
      </c>
      <c r="D237" s="9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</row>
    <row r="238" spans="1:60" x14ac:dyDescent="0.2">
      <c r="C238" s="280"/>
      <c r="D238" s="206"/>
      <c r="AG238" t="s">
        <v>402</v>
      </c>
    </row>
    <row r="239" spans="1:60" x14ac:dyDescent="0.2">
      <c r="D239" s="206"/>
    </row>
    <row r="240" spans="1:60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sheetProtection algorithmName="SHA-512" hashValue="XZfUcz/8R+9+aTd5sC8odrqlsgVkRG47QgWX6gp73KqTPaWDtl7tMRXMryLWuAxEehvv0mT/CFd/9Ekb4p2U3g==" saltValue="lLxt4V7A+l2PI+j06+wWZw==" spinCount="100000" sheet="1"/>
  <mergeCells count="6">
    <mergeCell ref="A1:G1"/>
    <mergeCell ref="C2:G2"/>
    <mergeCell ref="C3:G3"/>
    <mergeCell ref="C4:G4"/>
    <mergeCell ref="A231:C231"/>
    <mergeCell ref="A232:G23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10 v2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'10 v2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Janoušek Václav</cp:lastModifiedBy>
  <cp:lastPrinted>2014-02-28T09:52:57Z</cp:lastPrinted>
  <dcterms:created xsi:type="dcterms:W3CDTF">2009-04-08T07:15:50Z</dcterms:created>
  <dcterms:modified xsi:type="dcterms:W3CDTF">2017-04-05T12:54:10Z</dcterms:modified>
</cp:coreProperties>
</file>